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 defaultThemeVersion="166925"/>
  <xr:revisionPtr revIDLastSave="361" documentId="8_{86968B9D-68CF-4950-81F4-4E010DA09DB2}" xr6:coauthVersionLast="47" xr6:coauthVersionMax="47" xr10:uidLastSave="{BCFC0116-F43A-423D-9D77-2A54F74321D1}"/>
  <bookViews>
    <workbookView xWindow="-120" yWindow="-120" windowWidth="29040" windowHeight="15720" activeTab="1" xr2:uid="{72CAF0BD-665D-4983-9BFC-ACF3893B4865}"/>
  </bookViews>
  <sheets>
    <sheet name="融資情報一覧_" sheetId="1" r:id="rId1"/>
    <sheet name="当期返済情報" sheetId="4" r:id="rId2"/>
  </sheets>
  <definedNames>
    <definedName name="_xlnm.Print_Area" localSheetId="1">当期返済情報!$B$1:$S$44</definedName>
    <definedName name="_xlnm.Print_Area" localSheetId="0">融資情報一覧_!$A$1:$W$12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7" i="4" l="1"/>
  <c r="Q28" i="4"/>
  <c r="P28" i="4"/>
  <c r="O28" i="4"/>
  <c r="N28" i="4"/>
  <c r="M28" i="4"/>
  <c r="L28" i="4"/>
  <c r="K28" i="4"/>
  <c r="J28" i="4"/>
  <c r="I28" i="4"/>
  <c r="H28" i="4"/>
  <c r="G28" i="4"/>
  <c r="Q26" i="4"/>
  <c r="P26" i="4"/>
  <c r="O26" i="4"/>
  <c r="N26" i="4"/>
  <c r="M26" i="4"/>
  <c r="L26" i="4"/>
  <c r="K26" i="4"/>
  <c r="J26" i="4"/>
  <c r="I26" i="4"/>
  <c r="H26" i="4"/>
  <c r="G26" i="4"/>
  <c r="F28" i="4"/>
  <c r="F26" i="4"/>
  <c r="R25" i="4"/>
  <c r="R28" i="4" s="1"/>
  <c r="F24" i="4"/>
  <c r="G24" i="4" s="1"/>
  <c r="H24" i="4" s="1"/>
  <c r="I24" i="4" s="1"/>
  <c r="J24" i="4" s="1"/>
  <c r="K24" i="4" s="1"/>
  <c r="L24" i="4" s="1"/>
  <c r="M24" i="4" s="1"/>
  <c r="N24" i="4" s="1"/>
  <c r="O24" i="4" s="1"/>
  <c r="P24" i="4" s="1"/>
  <c r="Q24" i="4" s="1"/>
  <c r="R24" i="4" s="1"/>
  <c r="R23" i="4"/>
  <c r="E18" i="4"/>
  <c r="Q19" i="4"/>
  <c r="P19" i="4"/>
  <c r="O19" i="4"/>
  <c r="N19" i="4"/>
  <c r="M19" i="4"/>
  <c r="L19" i="4"/>
  <c r="K19" i="4"/>
  <c r="J19" i="4"/>
  <c r="I19" i="4"/>
  <c r="H19" i="4"/>
  <c r="G19" i="4"/>
  <c r="Q17" i="4"/>
  <c r="P17" i="4"/>
  <c r="O17" i="4"/>
  <c r="N17" i="4"/>
  <c r="M17" i="4"/>
  <c r="L17" i="4"/>
  <c r="K17" i="4"/>
  <c r="J17" i="4"/>
  <c r="I17" i="4"/>
  <c r="H17" i="4"/>
  <c r="G17" i="4"/>
  <c r="F19" i="4"/>
  <c r="F17" i="4"/>
  <c r="F15" i="4"/>
  <c r="G15" i="4" s="1"/>
  <c r="H15" i="4" s="1"/>
  <c r="I15" i="4" s="1"/>
  <c r="J15" i="4" s="1"/>
  <c r="K15" i="4" s="1"/>
  <c r="L15" i="4" s="1"/>
  <c r="M15" i="4" s="1"/>
  <c r="N15" i="4" s="1"/>
  <c r="O15" i="4" s="1"/>
  <c r="P15" i="4" s="1"/>
  <c r="Q15" i="4" s="1"/>
  <c r="R15" i="4" s="1"/>
  <c r="F12" i="4"/>
  <c r="G12" i="4" s="1"/>
  <c r="H12" i="4" s="1"/>
  <c r="I12" i="4" s="1"/>
  <c r="J12" i="4" s="1"/>
  <c r="K12" i="4" s="1"/>
  <c r="L12" i="4" s="1"/>
  <c r="M12" i="4" s="1"/>
  <c r="N12" i="4" s="1"/>
  <c r="O12" i="4" s="1"/>
  <c r="P12" i="4" s="1"/>
  <c r="Q12" i="4" s="1"/>
  <c r="R12" i="4" s="1"/>
  <c r="R16" i="4"/>
  <c r="R14" i="4"/>
  <c r="R13" i="4"/>
  <c r="R11" i="4"/>
  <c r="R10" i="4"/>
  <c r="F9" i="4"/>
  <c r="G9" i="4" s="1"/>
  <c r="H9" i="4" s="1"/>
  <c r="I9" i="4" s="1"/>
  <c r="J9" i="4" s="1"/>
  <c r="K9" i="4" s="1"/>
  <c r="L9" i="4" s="1"/>
  <c r="M9" i="4" s="1"/>
  <c r="N9" i="4" s="1"/>
  <c r="O9" i="4" s="1"/>
  <c r="P9" i="4" s="1"/>
  <c r="Q9" i="4" s="1"/>
  <c r="R9" i="4" s="1"/>
  <c r="R8" i="4"/>
  <c r="R22" i="4"/>
  <c r="R20" i="4"/>
  <c r="R26" i="4" s="1"/>
  <c r="R7" i="4"/>
  <c r="R5" i="4"/>
  <c r="R4" i="4"/>
  <c r="R2" i="4"/>
  <c r="R17" i="4" s="1"/>
  <c r="F6" i="4"/>
  <c r="H6" i="4"/>
  <c r="I6" i="4" s="1"/>
  <c r="J6" i="4" s="1"/>
  <c r="K6" i="4" s="1"/>
  <c r="L6" i="4" s="1"/>
  <c r="M6" i="4" s="1"/>
  <c r="N6" i="4" s="1"/>
  <c r="O6" i="4" s="1"/>
  <c r="P6" i="4" s="1"/>
  <c r="Q6" i="4" s="1"/>
  <c r="R6" i="4" s="1"/>
  <c r="F3" i="4"/>
  <c r="G3" i="4" s="1"/>
  <c r="H3" i="4" s="1"/>
  <c r="Q11" i="1"/>
  <c r="Q10" i="1"/>
  <c r="Q9" i="1"/>
  <c r="Q8" i="1"/>
  <c r="Q7" i="1"/>
  <c r="Q6" i="1"/>
  <c r="Q5" i="1"/>
  <c r="Q4" i="1"/>
  <c r="Q3" i="1"/>
  <c r="Q2" i="1"/>
  <c r="R11" i="1"/>
  <c r="R10" i="1"/>
  <c r="R9" i="1"/>
  <c r="R8" i="1"/>
  <c r="R7" i="1"/>
  <c r="R6" i="1"/>
  <c r="R5" i="1"/>
  <c r="R4" i="1"/>
  <c r="R3" i="1"/>
  <c r="F27" i="4" l="1"/>
  <c r="R19" i="4"/>
  <c r="H18" i="4"/>
  <c r="G18" i="4"/>
  <c r="F18" i="4"/>
  <c r="H29" i="4"/>
  <c r="G29" i="4"/>
  <c r="Q31" i="4"/>
  <c r="I29" i="4"/>
  <c r="L31" i="4"/>
  <c r="E30" i="4"/>
  <c r="M31" i="4"/>
  <c r="F29" i="4"/>
  <c r="N31" i="4"/>
  <c r="O31" i="4"/>
  <c r="K31" i="4"/>
  <c r="P31" i="4"/>
  <c r="J29" i="4"/>
  <c r="K29" i="4"/>
  <c r="L29" i="4"/>
  <c r="M29" i="4"/>
  <c r="N29" i="4"/>
  <c r="Q29" i="4"/>
  <c r="G31" i="4"/>
  <c r="H31" i="4"/>
  <c r="I31" i="4"/>
  <c r="O29" i="4"/>
  <c r="P29" i="4"/>
  <c r="J31" i="4"/>
  <c r="F31" i="4"/>
  <c r="I3" i="4"/>
  <c r="I18" i="4" s="1"/>
  <c r="R29" i="4" l="1"/>
  <c r="R31" i="4"/>
  <c r="G21" i="4"/>
  <c r="G27" i="4" s="1"/>
  <c r="F30" i="4"/>
  <c r="J3" i="4"/>
  <c r="J18" i="4" s="1"/>
  <c r="H21" i="4" l="1"/>
  <c r="H27" i="4" s="1"/>
  <c r="G30" i="4"/>
  <c r="K3" i="4"/>
  <c r="K18" i="4" s="1"/>
  <c r="I21" i="4" l="1"/>
  <c r="I27" i="4" s="1"/>
  <c r="H30" i="4"/>
  <c r="L3" i="4"/>
  <c r="L18" i="4" s="1"/>
  <c r="J21" i="4" l="1"/>
  <c r="J27" i="4" s="1"/>
  <c r="I30" i="4"/>
  <c r="M3" i="4"/>
  <c r="M18" i="4" s="1"/>
  <c r="K21" i="4" l="1"/>
  <c r="K27" i="4" s="1"/>
  <c r="J30" i="4"/>
  <c r="N3" i="4"/>
  <c r="N18" i="4" s="1"/>
  <c r="L21" i="4" l="1"/>
  <c r="L27" i="4" s="1"/>
  <c r="K30" i="4"/>
  <c r="O3" i="4"/>
  <c r="O18" i="4" s="1"/>
  <c r="M21" i="4" l="1"/>
  <c r="M27" i="4" s="1"/>
  <c r="L30" i="4"/>
  <c r="P3" i="4"/>
  <c r="P18" i="4" s="1"/>
  <c r="N21" i="4" l="1"/>
  <c r="N27" i="4" s="1"/>
  <c r="M30" i="4"/>
  <c r="Q3" i="4"/>
  <c r="R3" i="4" l="1"/>
  <c r="R18" i="4" s="1"/>
  <c r="Q18" i="4"/>
  <c r="O21" i="4"/>
  <c r="O27" i="4" s="1"/>
  <c r="N30" i="4"/>
  <c r="P21" i="4" l="1"/>
  <c r="P27" i="4" s="1"/>
  <c r="O30" i="4"/>
  <c r="Q21" i="4" l="1"/>
  <c r="Q27" i="4" s="1"/>
  <c r="P30" i="4"/>
  <c r="R21" i="4" l="1"/>
  <c r="Q30" i="4"/>
  <c r="R27" i="4" l="1"/>
  <c r="R30" i="4" s="1"/>
</calcChain>
</file>

<file path=xl/sharedStrings.xml><?xml version="1.0" encoding="utf-8"?>
<sst xmlns="http://schemas.openxmlformats.org/spreadsheetml/2006/main" count="114" uniqueCount="67">
  <si>
    <t>銀行名</t>
    <rPh sb="0" eb="3">
      <t>ギンコウメイ</t>
    </rPh>
    <phoneticPr fontId="1"/>
  </si>
  <si>
    <t>借入金実行日</t>
    <rPh sb="0" eb="3">
      <t>カリイレキン</t>
    </rPh>
    <rPh sb="3" eb="6">
      <t>ジッコウビ</t>
    </rPh>
    <phoneticPr fontId="1"/>
  </si>
  <si>
    <t>最終返済日</t>
    <rPh sb="0" eb="5">
      <t>サイシュウヘンサイビ</t>
    </rPh>
    <phoneticPr fontId="1"/>
  </si>
  <si>
    <t>融資期間</t>
    <rPh sb="0" eb="4">
      <t>ユウシキカン</t>
    </rPh>
    <phoneticPr fontId="1"/>
  </si>
  <si>
    <t>金利形式</t>
    <rPh sb="0" eb="2">
      <t>キンリ</t>
    </rPh>
    <rPh sb="2" eb="4">
      <t>ケイシキ</t>
    </rPh>
    <phoneticPr fontId="1"/>
  </si>
  <si>
    <t>返済周期</t>
    <rPh sb="0" eb="2">
      <t>ヘンサイ</t>
    </rPh>
    <rPh sb="2" eb="4">
      <t>シュウキ</t>
    </rPh>
    <phoneticPr fontId="1"/>
  </si>
  <si>
    <t>口座振替日</t>
    <rPh sb="0" eb="2">
      <t>コウザ</t>
    </rPh>
    <rPh sb="2" eb="4">
      <t>フリカエ</t>
    </rPh>
    <rPh sb="4" eb="5">
      <t>ビ</t>
    </rPh>
    <phoneticPr fontId="1"/>
  </si>
  <si>
    <t>支払利息総額</t>
    <rPh sb="0" eb="2">
      <t>シハライ</t>
    </rPh>
    <rPh sb="2" eb="4">
      <t>リソク</t>
    </rPh>
    <rPh sb="4" eb="6">
      <t>ソウガク</t>
    </rPh>
    <phoneticPr fontId="1"/>
  </si>
  <si>
    <t>日本東京信用金庫</t>
    <rPh sb="0" eb="4">
      <t>ニホントウキョウ</t>
    </rPh>
    <rPh sb="4" eb="8">
      <t>シンヨウキンコ</t>
    </rPh>
    <phoneticPr fontId="1"/>
  </si>
  <si>
    <t>証書貸付</t>
    <rPh sb="0" eb="4">
      <t>ショウショカシツケ</t>
    </rPh>
    <phoneticPr fontId="1"/>
  </si>
  <si>
    <t>固定金利</t>
    <rPh sb="0" eb="4">
      <t>コテイキンリ</t>
    </rPh>
    <phoneticPr fontId="1"/>
  </si>
  <si>
    <t>金利利率</t>
    <rPh sb="0" eb="2">
      <t>キンリ</t>
    </rPh>
    <rPh sb="2" eb="4">
      <t>リリツ</t>
    </rPh>
    <phoneticPr fontId="1"/>
  </si>
  <si>
    <t>返済方式</t>
    <rPh sb="0" eb="2">
      <t>ヘンサイ</t>
    </rPh>
    <rPh sb="2" eb="4">
      <t>ホウシキ</t>
    </rPh>
    <phoneticPr fontId="1"/>
  </si>
  <si>
    <t>元利均等返済</t>
    <rPh sb="0" eb="4">
      <t>ガンリキントウ</t>
    </rPh>
    <rPh sb="4" eb="6">
      <t>ヘンサイ</t>
    </rPh>
    <phoneticPr fontId="1"/>
  </si>
  <si>
    <t>5年</t>
    <rPh sb="1" eb="2">
      <t>ネン</t>
    </rPh>
    <phoneticPr fontId="1"/>
  </si>
  <si>
    <t>融資金額</t>
    <rPh sb="0" eb="2">
      <t>ユウシ</t>
    </rPh>
    <rPh sb="2" eb="4">
      <t>キンガク</t>
    </rPh>
    <phoneticPr fontId="1"/>
  </si>
  <si>
    <t>毎月</t>
    <rPh sb="0" eb="2">
      <t>マイツキ</t>
    </rPh>
    <phoneticPr fontId="1"/>
  </si>
  <si>
    <t>毎月27日</t>
    <rPh sb="0" eb="2">
      <t>マイツキ</t>
    </rPh>
    <rPh sb="4" eb="5">
      <t>ニチ</t>
    </rPh>
    <phoneticPr fontId="1"/>
  </si>
  <si>
    <t>手形貸付</t>
    <rPh sb="0" eb="2">
      <t>テガタ</t>
    </rPh>
    <rPh sb="2" eb="3">
      <t>カ</t>
    </rPh>
    <rPh sb="3" eb="4">
      <t>ツ</t>
    </rPh>
    <phoneticPr fontId="1"/>
  </si>
  <si>
    <t>1年</t>
    <rPh sb="1" eb="2">
      <t>ネン</t>
    </rPh>
    <phoneticPr fontId="1"/>
  </si>
  <si>
    <t>金利前払</t>
    <rPh sb="0" eb="2">
      <t>キンリ</t>
    </rPh>
    <rPh sb="2" eb="4">
      <t>マエバラ</t>
    </rPh>
    <phoneticPr fontId="1"/>
  </si>
  <si>
    <t>凸凹銀行</t>
    <rPh sb="0" eb="2">
      <t>デコボコ</t>
    </rPh>
    <rPh sb="2" eb="4">
      <t>ギンコウ</t>
    </rPh>
    <phoneticPr fontId="1"/>
  </si>
  <si>
    <t>10年</t>
    <rPh sb="2" eb="3">
      <t>ネン</t>
    </rPh>
    <phoneticPr fontId="1"/>
  </si>
  <si>
    <t>資金使途</t>
    <rPh sb="0" eb="4">
      <t>シキンシト</t>
    </rPh>
    <phoneticPr fontId="1"/>
  </si>
  <si>
    <t>運転資金</t>
    <rPh sb="0" eb="4">
      <t>ウンテンシキン</t>
    </rPh>
    <phoneticPr fontId="1"/>
  </si>
  <si>
    <t>設備資金</t>
    <rPh sb="0" eb="4">
      <t>セツビシキン</t>
    </rPh>
    <phoneticPr fontId="1"/>
  </si>
  <si>
    <t>毎月20日</t>
    <rPh sb="0" eb="2">
      <t>マイツキ</t>
    </rPh>
    <rPh sb="4" eb="5">
      <t>ニチ</t>
    </rPh>
    <phoneticPr fontId="1"/>
  </si>
  <si>
    <t>一括</t>
    <rPh sb="0" eb="2">
      <t>イッカツ</t>
    </rPh>
    <phoneticPr fontId="1"/>
  </si>
  <si>
    <t>満期日</t>
    <rPh sb="0" eb="2">
      <t>マンキ</t>
    </rPh>
    <rPh sb="2" eb="3">
      <t>ビ</t>
    </rPh>
    <phoneticPr fontId="1"/>
  </si>
  <si>
    <t>保証料率</t>
    <rPh sb="0" eb="3">
      <t>ホショウリョウ</t>
    </rPh>
    <rPh sb="3" eb="4">
      <t>リツ</t>
    </rPh>
    <phoneticPr fontId="1"/>
  </si>
  <si>
    <t>保証料</t>
    <rPh sb="0" eb="2">
      <t>ホショウ</t>
    </rPh>
    <rPh sb="2" eb="3">
      <t>リョウ</t>
    </rPh>
    <phoneticPr fontId="1"/>
  </si>
  <si>
    <t>無</t>
    <rPh sb="0" eb="1">
      <t>ム</t>
    </rPh>
    <phoneticPr fontId="1"/>
  </si>
  <si>
    <t>有</t>
    <rPh sb="0" eb="1">
      <t>ア</t>
    </rPh>
    <phoneticPr fontId="1"/>
  </si>
  <si>
    <t>実質金利</t>
    <rPh sb="0" eb="2">
      <t>ジッシツ</t>
    </rPh>
    <rPh sb="2" eb="4">
      <t>キンリ</t>
    </rPh>
    <phoneticPr fontId="1"/>
  </si>
  <si>
    <t>保証料総額</t>
    <rPh sb="0" eb="3">
      <t>ホショウリョウ</t>
    </rPh>
    <rPh sb="3" eb="5">
      <t>ソウガク</t>
    </rPh>
    <phoneticPr fontId="1"/>
  </si>
  <si>
    <t>毎月返済額</t>
    <rPh sb="0" eb="2">
      <t>マイツキ</t>
    </rPh>
    <rPh sb="2" eb="4">
      <t>ヘンサイ</t>
    </rPh>
    <rPh sb="4" eb="5">
      <t>ガク</t>
    </rPh>
    <phoneticPr fontId="1"/>
  </si>
  <si>
    <t>経営者
保証</t>
    <rPh sb="0" eb="3">
      <t>ケイエイシャ</t>
    </rPh>
    <rPh sb="4" eb="6">
      <t>ホショウ</t>
    </rPh>
    <phoneticPr fontId="1"/>
  </si>
  <si>
    <t>通し
番号</t>
    <rPh sb="0" eb="1">
      <t>トオ</t>
    </rPh>
    <rPh sb="3" eb="5">
      <t>バンゴウ</t>
    </rPh>
    <phoneticPr fontId="1"/>
  </si>
  <si>
    <t>借入金の
種別</t>
    <rPh sb="0" eb="3">
      <t>カリイレキン</t>
    </rPh>
    <rPh sb="5" eb="7">
      <t>シュベツ</t>
    </rPh>
    <phoneticPr fontId="1"/>
  </si>
  <si>
    <t>利息相当額
総額</t>
    <rPh sb="0" eb="2">
      <t>リソク</t>
    </rPh>
    <rPh sb="2" eb="5">
      <t>ソウトウガク</t>
    </rPh>
    <rPh sb="6" eb="8">
      <t>ソウガク</t>
    </rPh>
    <phoneticPr fontId="1"/>
  </si>
  <si>
    <t>－</t>
    <phoneticPr fontId="1"/>
  </si>
  <si>
    <t>勘定
科目</t>
    <rPh sb="0" eb="2">
      <t>カンジョウ</t>
    </rPh>
    <rPh sb="3" eb="5">
      <t>カモク</t>
    </rPh>
    <phoneticPr fontId="1"/>
  </si>
  <si>
    <t>長期借入金</t>
  </si>
  <si>
    <t>短期借入金</t>
  </si>
  <si>
    <t>長期借入金</t>
    <rPh sb="0" eb="2">
      <t>チョウキ</t>
    </rPh>
    <rPh sb="2" eb="5">
      <t>カリイレキン</t>
    </rPh>
    <phoneticPr fontId="1"/>
  </si>
  <si>
    <t>短期借入金</t>
    <rPh sb="0" eb="2">
      <t>タンキ</t>
    </rPh>
    <rPh sb="2" eb="5">
      <t>カリイレキン</t>
    </rPh>
    <phoneticPr fontId="1"/>
  </si>
  <si>
    <t>前期末</t>
    <rPh sb="0" eb="3">
      <t>ゼンキマツ</t>
    </rPh>
    <phoneticPr fontId="1"/>
  </si>
  <si>
    <t>2026年
4月</t>
    <rPh sb="4" eb="5">
      <t>ネン</t>
    </rPh>
    <rPh sb="7" eb="8">
      <t>ガツ</t>
    </rPh>
    <phoneticPr fontId="1"/>
  </si>
  <si>
    <t>2026年
5月</t>
    <rPh sb="4" eb="5">
      <t>ネン</t>
    </rPh>
    <rPh sb="7" eb="8">
      <t>ガツ</t>
    </rPh>
    <phoneticPr fontId="1"/>
  </si>
  <si>
    <t>2026年
6月</t>
    <rPh sb="4" eb="5">
      <t>ネン</t>
    </rPh>
    <rPh sb="7" eb="8">
      <t>ガツ</t>
    </rPh>
    <phoneticPr fontId="1"/>
  </si>
  <si>
    <t>2026年
7月</t>
    <rPh sb="4" eb="5">
      <t>ネン</t>
    </rPh>
    <rPh sb="7" eb="8">
      <t>ガツ</t>
    </rPh>
    <phoneticPr fontId="1"/>
  </si>
  <si>
    <t>2026年
8月</t>
    <rPh sb="4" eb="5">
      <t>ネン</t>
    </rPh>
    <rPh sb="7" eb="8">
      <t>ガツ</t>
    </rPh>
    <phoneticPr fontId="1"/>
  </si>
  <si>
    <t>2026年
9月</t>
    <rPh sb="4" eb="5">
      <t>ネン</t>
    </rPh>
    <rPh sb="7" eb="8">
      <t>ガツ</t>
    </rPh>
    <phoneticPr fontId="1"/>
  </si>
  <si>
    <t>2026年
10月</t>
    <rPh sb="4" eb="5">
      <t>ネン</t>
    </rPh>
    <rPh sb="8" eb="9">
      <t>ガツ</t>
    </rPh>
    <phoneticPr fontId="1"/>
  </si>
  <si>
    <t>2026年
11月</t>
    <rPh sb="4" eb="5">
      <t>ネン</t>
    </rPh>
    <rPh sb="8" eb="9">
      <t>ガツ</t>
    </rPh>
    <phoneticPr fontId="1"/>
  </si>
  <si>
    <t>2026年
12月</t>
    <rPh sb="4" eb="5">
      <t>ネン</t>
    </rPh>
    <rPh sb="8" eb="9">
      <t>ガツ</t>
    </rPh>
    <phoneticPr fontId="1"/>
  </si>
  <si>
    <t>2027年
1月</t>
    <rPh sb="4" eb="5">
      <t>ネン</t>
    </rPh>
    <rPh sb="7" eb="8">
      <t>ガツ</t>
    </rPh>
    <phoneticPr fontId="1"/>
  </si>
  <si>
    <t>2027年
2月</t>
    <rPh sb="4" eb="5">
      <t>ネン</t>
    </rPh>
    <rPh sb="7" eb="8">
      <t>ガツ</t>
    </rPh>
    <phoneticPr fontId="1"/>
  </si>
  <si>
    <t>2027年
3月</t>
    <rPh sb="4" eb="5">
      <t>ネン</t>
    </rPh>
    <rPh sb="7" eb="8">
      <t>ガツ</t>
    </rPh>
    <phoneticPr fontId="1"/>
  </si>
  <si>
    <t>返済元金</t>
    <rPh sb="0" eb="2">
      <t>ヘンサイ</t>
    </rPh>
    <rPh sb="2" eb="4">
      <t>ガンキン</t>
    </rPh>
    <phoneticPr fontId="1"/>
  </si>
  <si>
    <t>残高</t>
    <rPh sb="0" eb="2">
      <t>ザンダカ</t>
    </rPh>
    <phoneticPr fontId="1"/>
  </si>
  <si>
    <t>利息</t>
    <rPh sb="0" eb="2">
      <t>リソク</t>
    </rPh>
    <phoneticPr fontId="1"/>
  </si>
  <si>
    <t>運転資金</t>
    <rPh sb="0" eb="2">
      <t>ウンテン</t>
    </rPh>
    <rPh sb="2" eb="4">
      <t>シキン</t>
    </rPh>
    <phoneticPr fontId="1"/>
  </si>
  <si>
    <t>年度合計</t>
    <rPh sb="0" eb="2">
      <t>ネンド</t>
    </rPh>
    <rPh sb="2" eb="4">
      <t>ゴウケイ</t>
    </rPh>
    <phoneticPr fontId="1"/>
  </si>
  <si>
    <t>長期借入金　合計</t>
    <rPh sb="0" eb="2">
      <t>チョウキ</t>
    </rPh>
    <rPh sb="2" eb="5">
      <t>カリイレキン</t>
    </rPh>
    <rPh sb="6" eb="8">
      <t>ゴウケイ</t>
    </rPh>
    <phoneticPr fontId="1"/>
  </si>
  <si>
    <t>短期借入金　合計</t>
    <rPh sb="0" eb="2">
      <t>タンキ</t>
    </rPh>
    <rPh sb="2" eb="5">
      <t>カリイレキン</t>
    </rPh>
    <rPh sb="6" eb="8">
      <t>ゴウケイ</t>
    </rPh>
    <phoneticPr fontId="1"/>
  </si>
  <si>
    <t>借入金　総合計</t>
    <rPh sb="0" eb="3">
      <t>カリイレキン</t>
    </rPh>
    <rPh sb="4" eb="5">
      <t>ソウ</t>
    </rPh>
    <rPh sb="5" eb="7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</si>
</sst>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%"/>
    <numFmt numFmtId="177" formatCode="#,##0&quot;万円&quot;"/>
    <numFmt numFmtId="178" formatCode="#,##0&quot;円&quot;"/>
    <numFmt numFmtId="179" formatCode="yyyy/m/d;@"/>
  </numFmts>
  <fonts count="3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2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8" fontId="0" fillId="0" borderId="9" xfId="0" applyNumberFormat="1" applyBorder="1" applyAlignment="1">
      <alignment horizontal="right" vertical="center" inden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3" borderId="23" xfId="0" applyNumberFormat="1" applyFill="1" applyBorder="1" applyAlignment="1">
      <alignment horizontal="center" vertical="center"/>
    </xf>
    <xf numFmtId="49" fontId="0" fillId="3" borderId="25" xfId="0" applyNumberFormat="1" applyFill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49" fontId="0" fillId="0" borderId="31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right" vertical="center"/>
    </xf>
    <xf numFmtId="178" fontId="0" fillId="0" borderId="22" xfId="0" applyNumberFormat="1" applyBorder="1" applyAlignment="1">
      <alignment horizontal="right" vertical="center"/>
    </xf>
    <xf numFmtId="178" fontId="0" fillId="0" borderId="3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right" vertical="center"/>
    </xf>
    <xf numFmtId="178" fontId="0" fillId="0" borderId="24" xfId="0" applyNumberFormat="1" applyBorder="1" applyAlignment="1">
      <alignment horizontal="right" vertical="center"/>
    </xf>
    <xf numFmtId="178" fontId="0" fillId="0" borderId="5" xfId="0" applyNumberFormat="1" applyBorder="1" applyAlignment="1">
      <alignment horizontal="right" vertical="center"/>
    </xf>
    <xf numFmtId="178" fontId="0" fillId="0" borderId="6" xfId="0" applyNumberFormat="1" applyBorder="1" applyAlignment="1">
      <alignment horizontal="right" vertical="center"/>
    </xf>
    <xf numFmtId="178" fontId="0" fillId="0" borderId="26" xfId="0" applyNumberFormat="1" applyBorder="1" applyAlignment="1">
      <alignment horizontal="right" vertical="center"/>
    </xf>
    <xf numFmtId="178" fontId="0" fillId="0" borderId="7" xfId="0" applyNumberFormat="1" applyBorder="1" applyAlignment="1">
      <alignment horizontal="right" vertical="center"/>
    </xf>
    <xf numFmtId="178" fontId="0" fillId="0" borderId="32" xfId="0" applyNumberFormat="1" applyBorder="1" applyAlignment="1">
      <alignment horizontal="right" vertical="center"/>
    </xf>
    <xf numFmtId="178" fontId="0" fillId="0" borderId="33" xfId="0" applyNumberFormat="1" applyBorder="1" applyAlignment="1">
      <alignment horizontal="right" vertical="center"/>
    </xf>
    <xf numFmtId="178" fontId="0" fillId="0" borderId="34" xfId="0" applyNumberFormat="1" applyBorder="1" applyAlignment="1">
      <alignment horizontal="right" vertical="center"/>
    </xf>
    <xf numFmtId="178" fontId="0" fillId="0" borderId="28" xfId="0" applyNumberFormat="1" applyBorder="1" applyAlignment="1">
      <alignment horizontal="right" vertical="center"/>
    </xf>
    <xf numFmtId="178" fontId="0" fillId="0" borderId="29" xfId="0" applyNumberFormat="1" applyBorder="1" applyAlignment="1">
      <alignment horizontal="right" vertical="center"/>
    </xf>
    <xf numFmtId="178" fontId="0" fillId="0" borderId="30" xfId="0" applyNumberFormat="1" applyBorder="1" applyAlignment="1">
      <alignment horizontal="right" vertical="center"/>
    </xf>
    <xf numFmtId="178" fontId="0" fillId="3" borderId="4" xfId="0" applyNumberFormat="1" applyFill="1" applyBorder="1" applyAlignment="1">
      <alignment horizontal="right" vertical="center"/>
    </xf>
    <xf numFmtId="178" fontId="0" fillId="3" borderId="24" xfId="0" applyNumberFormat="1" applyFill="1" applyBorder="1" applyAlignment="1">
      <alignment horizontal="right" vertical="center"/>
    </xf>
    <xf numFmtId="178" fontId="0" fillId="3" borderId="5" xfId="0" applyNumberFormat="1" applyFill="1" applyBorder="1" applyAlignment="1">
      <alignment horizontal="right" vertical="center"/>
    </xf>
    <xf numFmtId="178" fontId="0" fillId="3" borderId="6" xfId="0" applyNumberFormat="1" applyFill="1" applyBorder="1" applyAlignment="1">
      <alignment horizontal="right" vertical="center"/>
    </xf>
    <xf numFmtId="178" fontId="0" fillId="3" borderId="26" xfId="0" applyNumberFormat="1" applyFill="1" applyBorder="1" applyAlignment="1">
      <alignment horizontal="right" vertical="center"/>
    </xf>
    <xf numFmtId="178" fontId="0" fillId="3" borderId="7" xfId="0" applyNumberFormat="1" applyFill="1" applyBorder="1" applyAlignment="1">
      <alignment horizontal="right" vertical="center"/>
    </xf>
    <xf numFmtId="178" fontId="0" fillId="0" borderId="25" xfId="0" applyNumberFormat="1" applyBorder="1" applyAlignment="1">
      <alignment horizontal="right" vertical="center"/>
    </xf>
    <xf numFmtId="178" fontId="0" fillId="0" borderId="21" xfId="0" applyNumberFormat="1" applyBorder="1" applyAlignment="1">
      <alignment horizontal="right" vertical="center"/>
    </xf>
    <xf numFmtId="178" fontId="0" fillId="0" borderId="23" xfId="0" applyNumberFormat="1" applyBorder="1" applyAlignment="1">
      <alignment horizontal="right" vertical="center"/>
    </xf>
    <xf numFmtId="178" fontId="0" fillId="5" borderId="25" xfId="0" applyNumberFormat="1" applyFill="1" applyBorder="1" applyAlignment="1">
      <alignment horizontal="right" vertical="center"/>
    </xf>
    <xf numFmtId="178" fontId="0" fillId="0" borderId="31" xfId="0" applyNumberFormat="1" applyBorder="1" applyAlignment="1">
      <alignment horizontal="right" vertical="center"/>
    </xf>
    <xf numFmtId="178" fontId="0" fillId="3" borderId="23" xfId="0" applyNumberFormat="1" applyFill="1" applyBorder="1" applyAlignment="1">
      <alignment horizontal="right" vertical="center"/>
    </xf>
    <xf numFmtId="49" fontId="0" fillId="4" borderId="23" xfId="0" applyNumberFormat="1" applyFill="1" applyBorder="1" applyAlignment="1">
      <alignment horizontal="center" vertical="center"/>
    </xf>
    <xf numFmtId="178" fontId="0" fillId="4" borderId="23" xfId="0" applyNumberFormat="1" applyFill="1" applyBorder="1" applyAlignment="1">
      <alignment horizontal="right" vertical="center"/>
    </xf>
    <xf numFmtId="178" fontId="0" fillId="4" borderId="4" xfId="0" applyNumberFormat="1" applyFill="1" applyBorder="1" applyAlignment="1">
      <alignment horizontal="right" vertical="center"/>
    </xf>
    <xf numFmtId="178" fontId="0" fillId="4" borderId="24" xfId="0" applyNumberFormat="1" applyFill="1" applyBorder="1" applyAlignment="1">
      <alignment horizontal="right" vertical="center"/>
    </xf>
    <xf numFmtId="178" fontId="0" fillId="4" borderId="5" xfId="0" applyNumberFormat="1" applyFill="1" applyBorder="1" applyAlignment="1">
      <alignment horizontal="right" vertical="center"/>
    </xf>
    <xf numFmtId="49" fontId="0" fillId="4" borderId="25" xfId="0" applyNumberFormat="1" applyFill="1" applyBorder="1" applyAlignment="1">
      <alignment horizontal="center" vertical="center"/>
    </xf>
    <xf numFmtId="178" fontId="0" fillId="4" borderId="6" xfId="0" applyNumberFormat="1" applyFill="1" applyBorder="1" applyAlignment="1">
      <alignment horizontal="right" vertical="center"/>
    </xf>
    <xf numFmtId="178" fontId="0" fillId="4" borderId="26" xfId="0" applyNumberFormat="1" applyFill="1" applyBorder="1" applyAlignment="1">
      <alignment horizontal="right" vertical="center"/>
    </xf>
    <xf numFmtId="178" fontId="0" fillId="4" borderId="7" xfId="0" applyNumberFormat="1" applyFill="1" applyBorder="1" applyAlignment="1">
      <alignment horizontal="right" vertical="center"/>
    </xf>
    <xf numFmtId="49" fontId="0" fillId="6" borderId="23" xfId="0" applyNumberFormat="1" applyFill="1" applyBorder="1" applyAlignment="1">
      <alignment horizontal="center" vertical="center"/>
    </xf>
    <xf numFmtId="178" fontId="0" fillId="6" borderId="23" xfId="0" applyNumberFormat="1" applyFill="1" applyBorder="1" applyAlignment="1">
      <alignment horizontal="right" vertical="center"/>
    </xf>
    <xf numFmtId="178" fontId="0" fillId="6" borderId="4" xfId="0" applyNumberFormat="1" applyFill="1" applyBorder="1" applyAlignment="1">
      <alignment horizontal="right" vertical="center"/>
    </xf>
    <xf numFmtId="178" fontId="0" fillId="6" borderId="24" xfId="0" applyNumberFormat="1" applyFill="1" applyBorder="1" applyAlignment="1">
      <alignment horizontal="right" vertical="center"/>
    </xf>
    <xf numFmtId="178" fontId="0" fillId="6" borderId="5" xfId="0" applyNumberFormat="1" applyFill="1" applyBorder="1" applyAlignment="1">
      <alignment horizontal="right" vertical="center"/>
    </xf>
    <xf numFmtId="49" fontId="0" fillId="6" borderId="25" xfId="0" applyNumberFormat="1" applyFill="1" applyBorder="1" applyAlignment="1">
      <alignment horizontal="center" vertical="center"/>
    </xf>
    <xf numFmtId="178" fontId="0" fillId="6" borderId="6" xfId="0" applyNumberFormat="1" applyFill="1" applyBorder="1" applyAlignment="1">
      <alignment horizontal="right" vertical="center"/>
    </xf>
    <xf numFmtId="178" fontId="0" fillId="6" borderId="26" xfId="0" applyNumberFormat="1" applyFill="1" applyBorder="1" applyAlignment="1">
      <alignment horizontal="right" vertical="center"/>
    </xf>
    <xf numFmtId="178" fontId="0" fillId="6" borderId="7" xfId="0" applyNumberFormat="1" applyFill="1" applyBorder="1" applyAlignment="1">
      <alignment horizontal="right" vertical="center"/>
    </xf>
    <xf numFmtId="0" fontId="0" fillId="6" borderId="16" xfId="0" applyFill="1" applyBorder="1" applyAlignment="1">
      <alignment vertical="center" textRotation="255"/>
    </xf>
    <xf numFmtId="49" fontId="0" fillId="6" borderId="21" xfId="0" applyNumberFormat="1" applyFill="1" applyBorder="1" applyAlignment="1">
      <alignment horizontal="center" vertical="center"/>
    </xf>
    <xf numFmtId="178" fontId="0" fillId="6" borderId="2" xfId="0" applyNumberFormat="1" applyFill="1" applyBorder="1" applyAlignment="1">
      <alignment horizontal="right" vertical="center"/>
    </xf>
    <xf numFmtId="178" fontId="0" fillId="6" borderId="22" xfId="0" applyNumberFormat="1" applyFill="1" applyBorder="1" applyAlignment="1">
      <alignment horizontal="right" vertical="center"/>
    </xf>
    <xf numFmtId="178" fontId="0" fillId="6" borderId="3" xfId="0" applyNumberFormat="1" applyFill="1" applyBorder="1" applyAlignment="1">
      <alignment horizontal="right" vertical="center"/>
    </xf>
    <xf numFmtId="0" fontId="0" fillId="6" borderId="17" xfId="0" applyFill="1" applyBorder="1" applyAlignment="1">
      <alignment vertical="center" textRotation="255"/>
    </xf>
    <xf numFmtId="0" fontId="0" fillId="6" borderId="18" xfId="0" applyFill="1" applyBorder="1" applyAlignment="1">
      <alignment vertical="center" textRotation="255"/>
    </xf>
    <xf numFmtId="178" fontId="0" fillId="5" borderId="21" xfId="0" applyNumberFormat="1" applyFill="1" applyBorder="1" applyAlignment="1">
      <alignment horizontal="right" vertical="center"/>
    </xf>
    <xf numFmtId="178" fontId="0" fillId="5" borderId="31" xfId="0" applyNumberFormat="1" applyFill="1" applyBorder="1" applyAlignment="1">
      <alignment horizontal="right" vertical="center"/>
    </xf>
    <xf numFmtId="49" fontId="0" fillId="3" borderId="21" xfId="0" applyNumberFormat="1" applyFill="1" applyBorder="1" applyAlignment="1">
      <alignment horizontal="center" vertical="center"/>
    </xf>
    <xf numFmtId="178" fontId="0" fillId="3" borderId="2" xfId="0" applyNumberFormat="1" applyFill="1" applyBorder="1" applyAlignment="1">
      <alignment horizontal="right" vertical="center"/>
    </xf>
    <xf numFmtId="178" fontId="0" fillId="3" borderId="22" xfId="0" applyNumberFormat="1" applyFill="1" applyBorder="1" applyAlignment="1">
      <alignment horizontal="right" vertical="center"/>
    </xf>
    <xf numFmtId="178" fontId="0" fillId="3" borderId="3" xfId="0" applyNumberFormat="1" applyFill="1" applyBorder="1" applyAlignment="1">
      <alignment horizontal="right" vertical="center"/>
    </xf>
    <xf numFmtId="49" fontId="0" fillId="4" borderId="21" xfId="0" applyNumberFormat="1" applyFill="1" applyBorder="1" applyAlignment="1">
      <alignment horizontal="center" vertical="center"/>
    </xf>
    <xf numFmtId="178" fontId="0" fillId="4" borderId="2" xfId="0" applyNumberFormat="1" applyFill="1" applyBorder="1" applyAlignment="1">
      <alignment horizontal="right" vertical="center"/>
    </xf>
    <xf numFmtId="178" fontId="0" fillId="4" borderId="22" xfId="0" applyNumberFormat="1" applyFill="1" applyBorder="1" applyAlignment="1">
      <alignment horizontal="right" vertical="center"/>
    </xf>
    <xf numFmtId="178" fontId="0" fillId="4" borderId="3" xfId="0" applyNumberFormat="1" applyFill="1" applyBorder="1" applyAlignment="1">
      <alignment horizontal="right" vertical="center"/>
    </xf>
    <xf numFmtId="177" fontId="0" fillId="0" borderId="14" xfId="0" applyNumberFormat="1" applyBorder="1" applyAlignment="1">
      <alignment horizontal="center" vertical="center"/>
    </xf>
    <xf numFmtId="178" fontId="0" fillId="5" borderId="27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vertical="center" textRotation="255"/>
    </xf>
    <xf numFmtId="0" fontId="2" fillId="3" borderId="17" xfId="0" applyFont="1" applyFill="1" applyBorder="1" applyAlignment="1">
      <alignment vertical="center" textRotation="255"/>
    </xf>
    <xf numFmtId="0" fontId="0" fillId="0" borderId="17" xfId="0" applyBorder="1" applyAlignment="1">
      <alignment vertical="center" textRotation="255"/>
    </xf>
    <xf numFmtId="0" fontId="0" fillId="0" borderId="18" xfId="0" applyBorder="1" applyAlignment="1">
      <alignment vertical="center" textRotation="255"/>
    </xf>
    <xf numFmtId="0" fontId="2" fillId="3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4" borderId="13" xfId="0" applyFont="1" applyFill="1" applyBorder="1" applyAlignment="1">
      <alignment vertical="center" textRotation="255"/>
    </xf>
    <xf numFmtId="0" fontId="2" fillId="4" borderId="14" xfId="0" applyFont="1" applyFill="1" applyBorder="1" applyAlignment="1">
      <alignment vertical="center" textRotation="255"/>
    </xf>
    <xf numFmtId="0" fontId="2" fillId="4" borderId="17" xfId="0" applyFont="1" applyFill="1" applyBorder="1" applyAlignment="1">
      <alignment vertical="center" textRotation="255"/>
    </xf>
    <xf numFmtId="0" fontId="2" fillId="4" borderId="19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D0D4-03A0-411C-A3E8-262E92492144}">
  <sheetPr>
    <pageSetUpPr fitToPage="1"/>
  </sheetPr>
  <dimension ref="A1:V55"/>
  <sheetViews>
    <sheetView showGridLines="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B3" sqref="B3"/>
    </sheetView>
  </sheetViews>
  <sheetFormatPr defaultRowHeight="15.75" x14ac:dyDescent="0.25"/>
  <cols>
    <col min="1" max="1" width="8.21875" style="1" bestFit="1" customWidth="1"/>
    <col min="2" max="2" width="17.33203125" style="1" customWidth="1"/>
    <col min="3" max="3" width="12.33203125" style="1" bestFit="1" customWidth="1"/>
    <col min="4" max="4" width="8.6640625" style="1" bestFit="1" customWidth="1"/>
    <col min="5" max="5" width="10.44140625" style="1" bestFit="1" customWidth="1"/>
    <col min="6" max="6" width="8.6640625" style="1" bestFit="1" customWidth="1"/>
    <col min="7" max="7" width="12.44140625" style="1" bestFit="1" customWidth="1"/>
    <col min="8" max="8" width="10.44140625" style="1" bestFit="1" customWidth="1"/>
    <col min="9" max="9" width="8.6640625" style="1" bestFit="1" customWidth="1"/>
    <col min="10" max="10" width="9.88671875" style="1" bestFit="1" customWidth="1"/>
    <col min="11" max="11" width="8.6640625" style="1" customWidth="1"/>
    <col min="12" max="12" width="8.6640625" style="1" bestFit="1" customWidth="1"/>
    <col min="13" max="13" width="14.33203125" style="1" bestFit="1" customWidth="1"/>
    <col min="14" max="15" width="8.6640625" style="1" bestFit="1" customWidth="1"/>
    <col min="16" max="16" width="14.33203125" style="1" bestFit="1" customWidth="1"/>
    <col min="17" max="17" width="8.6640625" style="1" bestFit="1" customWidth="1"/>
    <col min="18" max="18" width="15.5546875" style="1" customWidth="1"/>
    <col min="19" max="19" width="13.33203125" style="1" customWidth="1"/>
    <col min="20" max="20" width="8.6640625" style="1" bestFit="1" customWidth="1"/>
    <col min="21" max="21" width="10.44140625" style="1" bestFit="1" customWidth="1"/>
    <col min="22" max="22" width="14.33203125" style="1" bestFit="1" customWidth="1"/>
    <col min="23" max="23" width="0.88671875" customWidth="1"/>
  </cols>
  <sheetData>
    <row r="1" spans="1:22" ht="44.25" customHeight="1" x14ac:dyDescent="0.25">
      <c r="A1" s="15" t="s">
        <v>37</v>
      </c>
      <c r="B1" s="6" t="s">
        <v>0</v>
      </c>
      <c r="C1" s="7" t="s">
        <v>38</v>
      </c>
      <c r="D1" s="6" t="s">
        <v>23</v>
      </c>
      <c r="E1" s="6" t="s">
        <v>15</v>
      </c>
      <c r="F1" s="6" t="s">
        <v>3</v>
      </c>
      <c r="G1" s="6" t="s">
        <v>1</v>
      </c>
      <c r="H1" s="6" t="s">
        <v>2</v>
      </c>
      <c r="I1" s="6" t="s">
        <v>4</v>
      </c>
      <c r="J1" s="7" t="s">
        <v>41</v>
      </c>
      <c r="K1" s="7" t="s">
        <v>36</v>
      </c>
      <c r="L1" s="19" t="s">
        <v>11</v>
      </c>
      <c r="M1" s="11" t="s">
        <v>7</v>
      </c>
      <c r="N1" s="19" t="s">
        <v>30</v>
      </c>
      <c r="O1" s="9" t="s">
        <v>29</v>
      </c>
      <c r="P1" s="11" t="s">
        <v>34</v>
      </c>
      <c r="Q1" s="19" t="s">
        <v>33</v>
      </c>
      <c r="R1" s="21" t="s">
        <v>39</v>
      </c>
      <c r="S1" s="17" t="s">
        <v>12</v>
      </c>
      <c r="T1" s="9" t="s">
        <v>5</v>
      </c>
      <c r="U1" s="9" t="s">
        <v>6</v>
      </c>
      <c r="V1" s="11" t="s">
        <v>35</v>
      </c>
    </row>
    <row r="2" spans="1:22" ht="29.25" customHeight="1" x14ac:dyDescent="0.25">
      <c r="A2" s="16">
        <v>1</v>
      </c>
      <c r="B2" s="3" t="s">
        <v>21</v>
      </c>
      <c r="C2" s="3" t="s">
        <v>9</v>
      </c>
      <c r="D2" s="3" t="s">
        <v>25</v>
      </c>
      <c r="E2" s="4">
        <v>10000</v>
      </c>
      <c r="F2" s="3" t="s">
        <v>22</v>
      </c>
      <c r="G2" s="5">
        <v>45005</v>
      </c>
      <c r="H2" s="5">
        <v>48630</v>
      </c>
      <c r="I2" s="3" t="s">
        <v>10</v>
      </c>
      <c r="J2" s="3" t="s">
        <v>42</v>
      </c>
      <c r="K2" s="2" t="s">
        <v>32</v>
      </c>
      <c r="L2" s="20">
        <v>2.1499999999999998E-2</v>
      </c>
      <c r="M2" s="14">
        <v>11224064</v>
      </c>
      <c r="N2" s="2" t="s">
        <v>31</v>
      </c>
      <c r="O2" s="13"/>
      <c r="P2" s="14"/>
      <c r="Q2" s="20">
        <f>IF(L2="","",L2+O2)</f>
        <v>2.1499999999999998E-2</v>
      </c>
      <c r="R2" s="14">
        <v>7749747</v>
      </c>
      <c r="S2" s="18" t="s">
        <v>13</v>
      </c>
      <c r="T2" s="12" t="s">
        <v>16</v>
      </c>
      <c r="U2" s="12" t="s">
        <v>26</v>
      </c>
      <c r="V2" s="14">
        <v>11224064</v>
      </c>
    </row>
    <row r="3" spans="1:22" ht="29.25" customHeight="1" x14ac:dyDescent="0.25">
      <c r="A3" s="16">
        <v>2</v>
      </c>
      <c r="B3" s="3" t="s">
        <v>8</v>
      </c>
      <c r="C3" s="3" t="s">
        <v>18</v>
      </c>
      <c r="D3" s="3" t="s">
        <v>24</v>
      </c>
      <c r="E3" s="4">
        <v>2000</v>
      </c>
      <c r="F3" s="3" t="s">
        <v>19</v>
      </c>
      <c r="G3" s="5">
        <v>46127</v>
      </c>
      <c r="H3" s="5">
        <v>46491</v>
      </c>
      <c r="I3" s="3" t="s">
        <v>10</v>
      </c>
      <c r="J3" s="3" t="s">
        <v>43</v>
      </c>
      <c r="K3" s="2" t="s">
        <v>31</v>
      </c>
      <c r="L3" s="20">
        <v>2.5000000000000001E-2</v>
      </c>
      <c r="M3" s="14">
        <v>500000</v>
      </c>
      <c r="N3" s="2" t="s">
        <v>31</v>
      </c>
      <c r="O3" s="13"/>
      <c r="P3" s="14"/>
      <c r="Q3" s="20">
        <f t="shared" ref="Q3:Q11" si="0">IF(L3="","",L3+O3)</f>
        <v>2.5000000000000001E-2</v>
      </c>
      <c r="R3" s="14">
        <f t="shared" ref="R3:R11" si="1">IF(M3="","",M3+P3)</f>
        <v>500000</v>
      </c>
      <c r="S3" s="18" t="s">
        <v>20</v>
      </c>
      <c r="T3" s="12" t="s">
        <v>27</v>
      </c>
      <c r="U3" s="12" t="s">
        <v>28</v>
      </c>
      <c r="V3" s="14" t="s">
        <v>40</v>
      </c>
    </row>
    <row r="4" spans="1:22" ht="29.25" customHeight="1" x14ac:dyDescent="0.25">
      <c r="A4" s="16">
        <v>3</v>
      </c>
      <c r="B4" s="3" t="s">
        <v>8</v>
      </c>
      <c r="C4" s="3" t="s">
        <v>9</v>
      </c>
      <c r="D4" s="3" t="s">
        <v>24</v>
      </c>
      <c r="E4" s="4">
        <v>5000</v>
      </c>
      <c r="F4" s="3" t="s">
        <v>14</v>
      </c>
      <c r="G4" s="5">
        <v>46169</v>
      </c>
      <c r="H4" s="5">
        <v>47965</v>
      </c>
      <c r="I4" s="3" t="s">
        <v>10</v>
      </c>
      <c r="J4" s="3" t="s">
        <v>42</v>
      </c>
      <c r="K4" s="2" t="s">
        <v>32</v>
      </c>
      <c r="L4" s="20">
        <v>1.125E-2</v>
      </c>
      <c r="M4" s="14">
        <v>1442832</v>
      </c>
      <c r="N4" s="2" t="s">
        <v>32</v>
      </c>
      <c r="O4" s="13">
        <v>1.4999999999999999E-2</v>
      </c>
      <c r="P4" s="14">
        <v>1929632</v>
      </c>
      <c r="Q4" s="20">
        <f t="shared" si="0"/>
        <v>2.6249999999999999E-2</v>
      </c>
      <c r="R4" s="14">
        <f t="shared" si="1"/>
        <v>3372464</v>
      </c>
      <c r="S4" s="18" t="s">
        <v>13</v>
      </c>
      <c r="T4" s="12" t="s">
        <v>16</v>
      </c>
      <c r="U4" s="12" t="s">
        <v>17</v>
      </c>
      <c r="V4" s="14">
        <v>857381</v>
      </c>
    </row>
    <row r="5" spans="1:22" ht="29.25" customHeight="1" x14ac:dyDescent="0.25">
      <c r="A5" s="16">
        <v>4</v>
      </c>
      <c r="B5" s="3"/>
      <c r="C5" s="3"/>
      <c r="D5" s="3"/>
      <c r="E5" s="4"/>
      <c r="F5" s="3"/>
      <c r="G5" s="5"/>
      <c r="H5" s="5"/>
      <c r="I5" s="3"/>
      <c r="J5" s="3"/>
      <c r="K5" s="2"/>
      <c r="L5" s="20"/>
      <c r="M5" s="14"/>
      <c r="N5" s="2"/>
      <c r="O5" s="13"/>
      <c r="P5" s="14"/>
      <c r="Q5" s="20" t="str">
        <f t="shared" si="0"/>
        <v/>
      </c>
      <c r="R5" s="14" t="str">
        <f t="shared" si="1"/>
        <v/>
      </c>
      <c r="S5" s="18"/>
      <c r="T5" s="12"/>
      <c r="U5" s="12"/>
      <c r="V5" s="14"/>
    </row>
    <row r="6" spans="1:22" ht="29.25" customHeight="1" x14ac:dyDescent="0.25">
      <c r="A6" s="16">
        <v>5</v>
      </c>
      <c r="B6" s="3"/>
      <c r="C6" s="3"/>
      <c r="D6" s="3"/>
      <c r="E6" s="4"/>
      <c r="F6" s="3"/>
      <c r="G6" s="5"/>
      <c r="H6" s="5"/>
      <c r="I6" s="3"/>
      <c r="J6" s="3"/>
      <c r="K6" s="2"/>
      <c r="L6" s="20"/>
      <c r="M6" s="14"/>
      <c r="N6" s="2"/>
      <c r="O6" s="13"/>
      <c r="P6" s="14"/>
      <c r="Q6" s="20" t="str">
        <f t="shared" si="0"/>
        <v/>
      </c>
      <c r="R6" s="14" t="str">
        <f t="shared" si="1"/>
        <v/>
      </c>
      <c r="S6" s="18"/>
      <c r="T6" s="12"/>
      <c r="U6" s="12"/>
      <c r="V6" s="14"/>
    </row>
    <row r="7" spans="1:22" ht="29.25" customHeight="1" x14ac:dyDescent="0.25">
      <c r="A7" s="16">
        <v>6</v>
      </c>
      <c r="B7" s="3"/>
      <c r="C7" s="3"/>
      <c r="D7" s="3"/>
      <c r="E7" s="4"/>
      <c r="F7" s="3"/>
      <c r="G7" s="5"/>
      <c r="H7" s="5"/>
      <c r="I7" s="3"/>
      <c r="J7" s="3"/>
      <c r="K7" s="2"/>
      <c r="L7" s="20"/>
      <c r="M7" s="14"/>
      <c r="N7" s="2"/>
      <c r="O7" s="13"/>
      <c r="P7" s="14"/>
      <c r="Q7" s="20" t="str">
        <f t="shared" si="0"/>
        <v/>
      </c>
      <c r="R7" s="14" t="str">
        <f t="shared" si="1"/>
        <v/>
      </c>
      <c r="S7" s="18"/>
      <c r="T7" s="12"/>
      <c r="U7" s="12"/>
      <c r="V7" s="14"/>
    </row>
    <row r="8" spans="1:22" ht="29.25" customHeight="1" x14ac:dyDescent="0.25">
      <c r="A8" s="16">
        <v>7</v>
      </c>
      <c r="B8" s="3"/>
      <c r="C8" s="3"/>
      <c r="D8" s="3"/>
      <c r="E8" s="4"/>
      <c r="F8" s="3"/>
      <c r="G8" s="5"/>
      <c r="H8" s="5"/>
      <c r="I8" s="3"/>
      <c r="J8" s="3"/>
      <c r="K8" s="2"/>
      <c r="L8" s="20"/>
      <c r="M8" s="14"/>
      <c r="N8" s="2"/>
      <c r="O8" s="13"/>
      <c r="P8" s="14"/>
      <c r="Q8" s="20" t="str">
        <f t="shared" si="0"/>
        <v/>
      </c>
      <c r="R8" s="14" t="str">
        <f t="shared" si="1"/>
        <v/>
      </c>
      <c r="S8" s="18"/>
      <c r="T8" s="12"/>
      <c r="U8" s="12"/>
      <c r="V8" s="14"/>
    </row>
    <row r="9" spans="1:22" ht="29.25" customHeight="1" x14ac:dyDescent="0.25">
      <c r="A9" s="16">
        <v>8</v>
      </c>
      <c r="B9" s="3"/>
      <c r="C9" s="3"/>
      <c r="D9" s="3"/>
      <c r="E9" s="4"/>
      <c r="F9" s="3"/>
      <c r="G9" s="5"/>
      <c r="H9" s="5"/>
      <c r="I9" s="3"/>
      <c r="J9" s="3"/>
      <c r="K9" s="2"/>
      <c r="L9" s="20"/>
      <c r="M9" s="14"/>
      <c r="N9" s="2"/>
      <c r="O9" s="13"/>
      <c r="P9" s="14"/>
      <c r="Q9" s="20" t="str">
        <f t="shared" si="0"/>
        <v/>
      </c>
      <c r="R9" s="14" t="str">
        <f t="shared" si="1"/>
        <v/>
      </c>
      <c r="S9" s="18"/>
      <c r="T9" s="12"/>
      <c r="U9" s="12"/>
      <c r="V9" s="14"/>
    </row>
    <row r="10" spans="1:22" ht="29.25" customHeight="1" x14ac:dyDescent="0.25">
      <c r="A10" s="16">
        <v>9</v>
      </c>
      <c r="B10" s="3"/>
      <c r="C10" s="3"/>
      <c r="D10" s="3"/>
      <c r="E10" s="4"/>
      <c r="F10" s="3"/>
      <c r="G10" s="5"/>
      <c r="H10" s="5"/>
      <c r="I10" s="3"/>
      <c r="J10" s="3"/>
      <c r="K10" s="2"/>
      <c r="L10" s="20"/>
      <c r="M10" s="14"/>
      <c r="N10" s="2"/>
      <c r="O10" s="13"/>
      <c r="P10" s="14"/>
      <c r="Q10" s="20" t="str">
        <f t="shared" si="0"/>
        <v/>
      </c>
      <c r="R10" s="14" t="str">
        <f t="shared" si="1"/>
        <v/>
      </c>
      <c r="S10" s="18"/>
      <c r="T10" s="12"/>
      <c r="U10" s="12"/>
      <c r="V10" s="14"/>
    </row>
    <row r="11" spans="1:22" ht="29.25" customHeight="1" x14ac:dyDescent="0.25">
      <c r="A11" s="16">
        <v>10</v>
      </c>
      <c r="B11" s="3"/>
      <c r="C11" s="3"/>
      <c r="D11" s="3"/>
      <c r="E11" s="4"/>
      <c r="F11" s="3"/>
      <c r="G11" s="5"/>
      <c r="H11" s="5"/>
      <c r="I11" s="3"/>
      <c r="J11" s="3"/>
      <c r="K11" s="2"/>
      <c r="L11" s="20"/>
      <c r="M11" s="14"/>
      <c r="N11" s="2"/>
      <c r="O11" s="13"/>
      <c r="P11" s="14"/>
      <c r="Q11" s="20" t="str">
        <f t="shared" si="0"/>
        <v/>
      </c>
      <c r="R11" s="14" t="str">
        <f t="shared" si="1"/>
        <v/>
      </c>
      <c r="S11" s="18"/>
      <c r="T11" s="12"/>
      <c r="U11" s="12"/>
      <c r="V11" s="14"/>
    </row>
    <row r="12" spans="1:22" ht="6.75" customHeight="1" x14ac:dyDescent="0.25"/>
    <row r="13" spans="1:22" ht="29.25" customHeight="1" x14ac:dyDescent="0.25"/>
    <row r="14" spans="1:22" ht="29.25" customHeight="1" x14ac:dyDescent="0.25"/>
    <row r="15" spans="1:22" ht="29.25" customHeight="1" x14ac:dyDescent="0.25"/>
    <row r="16" spans="1:22" ht="29.25" customHeight="1" x14ac:dyDescent="0.25"/>
    <row r="17" ht="29.25" customHeight="1" x14ac:dyDescent="0.25"/>
    <row r="18" ht="29.25" customHeight="1" x14ac:dyDescent="0.25"/>
    <row r="19" ht="29.25" customHeight="1" x14ac:dyDescent="0.25"/>
    <row r="20" ht="29.25" customHeight="1" x14ac:dyDescent="0.25"/>
    <row r="21" ht="29.25" customHeight="1" x14ac:dyDescent="0.25"/>
    <row r="22" ht="29.25" customHeight="1" x14ac:dyDescent="0.25"/>
    <row r="23" ht="29.25" customHeight="1" x14ac:dyDescent="0.25"/>
    <row r="24" ht="29.25" customHeight="1" x14ac:dyDescent="0.25"/>
    <row r="25" ht="29.25" customHeight="1" x14ac:dyDescent="0.25"/>
    <row r="26" ht="29.25" customHeight="1" x14ac:dyDescent="0.25"/>
    <row r="27" ht="29.25" customHeight="1" x14ac:dyDescent="0.25"/>
    <row r="28" ht="29.25" customHeight="1" x14ac:dyDescent="0.25"/>
    <row r="29" ht="29.25" customHeight="1" x14ac:dyDescent="0.25"/>
    <row r="30" ht="29.25" customHeight="1" x14ac:dyDescent="0.25"/>
    <row r="31" ht="29.25" customHeight="1" x14ac:dyDescent="0.25"/>
    <row r="32" ht="29.25" customHeight="1" x14ac:dyDescent="0.25"/>
    <row r="33" ht="29.25" customHeight="1" x14ac:dyDescent="0.25"/>
    <row r="34" ht="29.25" customHeight="1" x14ac:dyDescent="0.25"/>
    <row r="35" ht="29.25" customHeight="1" x14ac:dyDescent="0.25"/>
    <row r="36" ht="29.25" customHeight="1" x14ac:dyDescent="0.25"/>
    <row r="37" ht="29.25" customHeight="1" x14ac:dyDescent="0.25"/>
    <row r="38" ht="29.25" customHeight="1" x14ac:dyDescent="0.25"/>
    <row r="39" ht="29.25" customHeight="1" x14ac:dyDescent="0.25"/>
    <row r="40" ht="29.25" customHeight="1" x14ac:dyDescent="0.25"/>
    <row r="41" ht="29.25" customHeight="1" x14ac:dyDescent="0.25"/>
    <row r="42" ht="29.25" customHeight="1" x14ac:dyDescent="0.25"/>
    <row r="43" ht="29.25" customHeight="1" x14ac:dyDescent="0.25"/>
    <row r="44" ht="29.25" customHeight="1" x14ac:dyDescent="0.25"/>
    <row r="45" ht="29.25" customHeight="1" x14ac:dyDescent="0.25"/>
    <row r="46" ht="29.25" customHeight="1" x14ac:dyDescent="0.25"/>
    <row r="47" ht="29.25" customHeight="1" x14ac:dyDescent="0.25"/>
    <row r="48" ht="29.25" customHeight="1" x14ac:dyDescent="0.25"/>
    <row r="49" ht="29.25" customHeight="1" x14ac:dyDescent="0.25"/>
    <row r="50" ht="29.25" customHeight="1" x14ac:dyDescent="0.25"/>
    <row r="51" ht="29.25" customHeight="1" x14ac:dyDescent="0.25"/>
    <row r="52" ht="29.25" customHeight="1" x14ac:dyDescent="0.25"/>
    <row r="53" ht="29.25" customHeight="1" x14ac:dyDescent="0.25"/>
    <row r="54" ht="29.25" customHeight="1" x14ac:dyDescent="0.25"/>
    <row r="55" ht="29.25" customHeight="1" x14ac:dyDescent="0.25"/>
  </sheetData>
  <phoneticPr fontId="1"/>
  <dataValidations count="3">
    <dataValidation type="list" allowBlank="1" showInputMessage="1" showErrorMessage="1" sqref="I2:I11" xr:uid="{F2BF1FE2-4340-4AE8-96F6-6901F93E417C}">
      <formula1>"固定金利,変動金利"</formula1>
    </dataValidation>
    <dataValidation type="list" allowBlank="1" showInputMessage="1" showErrorMessage="1" sqref="N2:N11 K2:K11" xr:uid="{C07E1BF1-F5F4-4146-8772-F8A7CA6A12FE}">
      <formula1>"有,無"</formula1>
    </dataValidation>
    <dataValidation type="list" allowBlank="1" showInputMessage="1" showErrorMessage="1" sqref="J2:J11" xr:uid="{C3B476C3-944A-494D-80CD-0887D2F1D390}">
      <formula1>"短期借入金,長期借入金"</formula1>
    </dataValidation>
  </dataValidations>
  <printOptions horizontalCentered="1"/>
  <pageMargins left="0.11811023622047245" right="0.11811023622047245" top="0.55118110236220474" bottom="0.35433070866141736" header="0.31496062992125984" footer="0.31496062992125984"/>
  <pageSetup paperSize="9" scale="4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CDF2-9E45-4C0A-AFD5-ABBEBE6B5EDB}">
  <sheetPr>
    <pageSetUpPr fitToPage="1"/>
  </sheetPr>
  <dimension ref="A1:R87"/>
  <sheetViews>
    <sheetView showGridLines="0" showZeros="0" tabSelected="1" workbookViewId="0">
      <pane xSplit="4" ySplit="1" topLeftCell="I17" activePane="bottomRight" state="frozen"/>
      <selection pane="topRight" activeCell="F1" sqref="F1"/>
      <selection pane="bottomLeft" activeCell="A2" sqref="A2"/>
      <selection pane="bottomRight" activeCell="P26" sqref="P26"/>
    </sheetView>
  </sheetViews>
  <sheetFormatPr defaultRowHeight="15.75" outlineLevelRow="1" x14ac:dyDescent="0.25"/>
  <cols>
    <col min="1" max="1" width="5.44140625" customWidth="1"/>
    <col min="2" max="2" width="8.21875" style="1" bestFit="1" customWidth="1"/>
    <col min="3" max="3" width="17.33203125" style="1" customWidth="1"/>
    <col min="4" max="4" width="10.77734375" style="1" customWidth="1"/>
    <col min="5" max="18" width="14.77734375" style="1" customWidth="1"/>
    <col min="19" max="19" width="0.88671875" customWidth="1"/>
  </cols>
  <sheetData>
    <row r="1" spans="1:18" ht="44.25" customHeight="1" x14ac:dyDescent="0.25">
      <c r="A1" s="22"/>
      <c r="B1" s="15" t="s">
        <v>37</v>
      </c>
      <c r="C1" s="6" t="s">
        <v>0</v>
      </c>
      <c r="D1" s="6" t="s">
        <v>15</v>
      </c>
      <c r="E1" s="6" t="s">
        <v>46</v>
      </c>
      <c r="F1" s="8" t="s">
        <v>47</v>
      </c>
      <c r="G1" s="10" t="s">
        <v>48</v>
      </c>
      <c r="H1" s="10" t="s">
        <v>49</v>
      </c>
      <c r="I1" s="21" t="s">
        <v>50</v>
      </c>
      <c r="J1" s="8" t="s">
        <v>51</v>
      </c>
      <c r="K1" s="10" t="s">
        <v>52</v>
      </c>
      <c r="L1" s="10" t="s">
        <v>53</v>
      </c>
      <c r="M1" s="10" t="s">
        <v>54</v>
      </c>
      <c r="N1" s="10" t="s">
        <v>55</v>
      </c>
      <c r="O1" s="10" t="s">
        <v>56</v>
      </c>
      <c r="P1" s="10" t="s">
        <v>57</v>
      </c>
      <c r="Q1" s="21" t="s">
        <v>58</v>
      </c>
      <c r="R1" s="21" t="s">
        <v>63</v>
      </c>
    </row>
    <row r="2" spans="1:18" ht="29.25" customHeight="1" x14ac:dyDescent="0.25">
      <c r="A2" s="104" t="s">
        <v>44</v>
      </c>
      <c r="B2" s="23">
        <v>1</v>
      </c>
      <c r="C2" s="23" t="s">
        <v>21</v>
      </c>
      <c r="D2" s="29" t="s">
        <v>59</v>
      </c>
      <c r="E2" s="88"/>
      <c r="F2" s="36">
        <v>797471</v>
      </c>
      <c r="G2" s="37">
        <v>798900</v>
      </c>
      <c r="H2" s="37">
        <v>800331</v>
      </c>
      <c r="I2" s="38">
        <v>801765</v>
      </c>
      <c r="J2" s="36">
        <v>803201</v>
      </c>
      <c r="K2" s="37">
        <v>804640</v>
      </c>
      <c r="L2" s="37">
        <v>806082</v>
      </c>
      <c r="M2" s="37">
        <v>807526</v>
      </c>
      <c r="N2" s="37">
        <v>808973</v>
      </c>
      <c r="O2" s="37">
        <v>810423</v>
      </c>
      <c r="P2" s="37">
        <v>811875</v>
      </c>
      <c r="Q2" s="38">
        <v>813329</v>
      </c>
      <c r="R2" s="47">
        <f>SUM(F2:Q2)</f>
        <v>9664516</v>
      </c>
    </row>
    <row r="3" spans="1:18" ht="29.25" customHeight="1" x14ac:dyDescent="0.25">
      <c r="A3" s="105"/>
      <c r="B3" s="24"/>
      <c r="C3" s="24" t="s">
        <v>25</v>
      </c>
      <c r="D3" s="30" t="s">
        <v>60</v>
      </c>
      <c r="E3" s="59">
        <v>72221411</v>
      </c>
      <c r="F3" s="39">
        <f>IF(OR(E3=0,E3=""),0,E3-F2)</f>
        <v>71423940</v>
      </c>
      <c r="G3" s="40">
        <f t="shared" ref="G3:Q3" si="0">IF(OR(F3=0,F3=""),0,F3-G2)</f>
        <v>70625040</v>
      </c>
      <c r="H3" s="40">
        <f t="shared" si="0"/>
        <v>69824709</v>
      </c>
      <c r="I3" s="41">
        <f t="shared" si="0"/>
        <v>69022944</v>
      </c>
      <c r="J3" s="39">
        <f t="shared" si="0"/>
        <v>68219743</v>
      </c>
      <c r="K3" s="40">
        <f t="shared" si="0"/>
        <v>67415103</v>
      </c>
      <c r="L3" s="40">
        <f t="shared" si="0"/>
        <v>66609021</v>
      </c>
      <c r="M3" s="40">
        <f t="shared" si="0"/>
        <v>65801495</v>
      </c>
      <c r="N3" s="40">
        <f t="shared" si="0"/>
        <v>64992522</v>
      </c>
      <c r="O3" s="40">
        <f t="shared" si="0"/>
        <v>64182099</v>
      </c>
      <c r="P3" s="40">
        <f t="shared" si="0"/>
        <v>63370224</v>
      </c>
      <c r="Q3" s="41">
        <f t="shared" si="0"/>
        <v>62556895</v>
      </c>
      <c r="R3" s="41">
        <f>Q3</f>
        <v>62556895</v>
      </c>
    </row>
    <row r="4" spans="1:18" ht="29.25" customHeight="1" x14ac:dyDescent="0.25">
      <c r="A4" s="105"/>
      <c r="B4" s="25"/>
      <c r="C4" s="26">
        <v>10000</v>
      </c>
      <c r="D4" s="34" t="s">
        <v>61</v>
      </c>
      <c r="E4" s="60"/>
      <c r="F4" s="42">
        <v>129396</v>
      </c>
      <c r="G4" s="43">
        <v>127967</v>
      </c>
      <c r="H4" s="43">
        <v>126536</v>
      </c>
      <c r="I4" s="44">
        <v>125102</v>
      </c>
      <c r="J4" s="42">
        <v>123666</v>
      </c>
      <c r="K4" s="43">
        <v>122227</v>
      </c>
      <c r="L4" s="43">
        <v>120785</v>
      </c>
      <c r="M4" s="43">
        <v>119341</v>
      </c>
      <c r="N4" s="43">
        <v>117894</v>
      </c>
      <c r="O4" s="43">
        <v>116444</v>
      </c>
      <c r="P4" s="43">
        <v>114992</v>
      </c>
      <c r="Q4" s="44">
        <v>113538</v>
      </c>
      <c r="R4" s="57">
        <f>SUM(F4:Q4)</f>
        <v>1457888</v>
      </c>
    </row>
    <row r="5" spans="1:18" ht="29.25" customHeight="1" x14ac:dyDescent="0.25">
      <c r="A5" s="105"/>
      <c r="B5" s="27">
        <v>3</v>
      </c>
      <c r="C5" s="23" t="s">
        <v>8</v>
      </c>
      <c r="D5" s="35" t="s">
        <v>59</v>
      </c>
      <c r="E5" s="89"/>
      <c r="F5" s="45"/>
      <c r="G5" s="46"/>
      <c r="H5" s="46">
        <v>810506</v>
      </c>
      <c r="I5" s="47">
        <v>811266</v>
      </c>
      <c r="J5" s="45">
        <v>812027</v>
      </c>
      <c r="K5" s="46">
        <v>812788</v>
      </c>
      <c r="L5" s="46">
        <v>813550</v>
      </c>
      <c r="M5" s="46">
        <v>814313</v>
      </c>
      <c r="N5" s="46">
        <v>815076</v>
      </c>
      <c r="O5" s="46">
        <v>815840</v>
      </c>
      <c r="P5" s="46">
        <v>816605</v>
      </c>
      <c r="Q5" s="47">
        <v>817371</v>
      </c>
      <c r="R5" s="58">
        <f t="shared" ref="R5" si="1">SUM(F5:Q5)</f>
        <v>8139342</v>
      </c>
    </row>
    <row r="6" spans="1:18" ht="29.25" customHeight="1" x14ac:dyDescent="0.25">
      <c r="A6" s="105"/>
      <c r="B6" s="24"/>
      <c r="C6" s="24" t="s">
        <v>62</v>
      </c>
      <c r="D6" s="30" t="s">
        <v>60</v>
      </c>
      <c r="E6" s="59"/>
      <c r="F6" s="39">
        <f>IF(OR(E6=0,E6=""),0,E6-F5)</f>
        <v>0</v>
      </c>
      <c r="G6" s="40">
        <v>50000000</v>
      </c>
      <c r="H6" s="40">
        <f t="shared" ref="H6:Q6" si="2">IF(OR(G6=0,G6=""),0,G6-H5)</f>
        <v>49189494</v>
      </c>
      <c r="I6" s="41">
        <f t="shared" si="2"/>
        <v>48378228</v>
      </c>
      <c r="J6" s="39">
        <f t="shared" si="2"/>
        <v>47566201</v>
      </c>
      <c r="K6" s="40">
        <f t="shared" si="2"/>
        <v>46753413</v>
      </c>
      <c r="L6" s="40">
        <f t="shared" si="2"/>
        <v>45939863</v>
      </c>
      <c r="M6" s="40">
        <f t="shared" si="2"/>
        <v>45125550</v>
      </c>
      <c r="N6" s="40">
        <f t="shared" si="2"/>
        <v>44310474</v>
      </c>
      <c r="O6" s="40">
        <f t="shared" si="2"/>
        <v>43494634</v>
      </c>
      <c r="P6" s="40">
        <f t="shared" si="2"/>
        <v>42678029</v>
      </c>
      <c r="Q6" s="41">
        <f t="shared" si="2"/>
        <v>41860658</v>
      </c>
      <c r="R6" s="41">
        <f t="shared" ref="R6" si="3">Q6</f>
        <v>41860658</v>
      </c>
    </row>
    <row r="7" spans="1:18" ht="29.25" customHeight="1" x14ac:dyDescent="0.25">
      <c r="A7" s="105"/>
      <c r="B7" s="24"/>
      <c r="C7" s="98">
        <v>5000</v>
      </c>
      <c r="D7" s="33" t="s">
        <v>61</v>
      </c>
      <c r="E7" s="99"/>
      <c r="F7" s="48"/>
      <c r="G7" s="49"/>
      <c r="H7" s="49">
        <v>46875</v>
      </c>
      <c r="I7" s="50">
        <v>46115</v>
      </c>
      <c r="J7" s="48">
        <v>45354</v>
      </c>
      <c r="K7" s="49">
        <v>44593</v>
      </c>
      <c r="L7" s="49">
        <v>43831</v>
      </c>
      <c r="M7" s="49">
        <v>43068</v>
      </c>
      <c r="N7" s="49">
        <v>42305</v>
      </c>
      <c r="O7" s="49">
        <v>41541</v>
      </c>
      <c r="P7" s="49">
        <v>40776</v>
      </c>
      <c r="Q7" s="50">
        <v>40010</v>
      </c>
      <c r="R7" s="50">
        <f t="shared" ref="R7:R8" si="4">SUM(F7:Q7)</f>
        <v>434468</v>
      </c>
    </row>
    <row r="8" spans="1:18" ht="29.25" hidden="1" customHeight="1" outlineLevel="1" x14ac:dyDescent="0.25">
      <c r="A8" s="105"/>
      <c r="B8" s="27"/>
      <c r="C8" s="23"/>
      <c r="D8" s="29" t="s">
        <v>59</v>
      </c>
      <c r="E8" s="88"/>
      <c r="F8" s="36"/>
      <c r="G8" s="37"/>
      <c r="H8" s="37"/>
      <c r="I8" s="38"/>
      <c r="J8" s="36"/>
      <c r="K8" s="37"/>
      <c r="L8" s="37"/>
      <c r="M8" s="37"/>
      <c r="N8" s="37"/>
      <c r="O8" s="37"/>
      <c r="P8" s="37"/>
      <c r="Q8" s="38"/>
      <c r="R8" s="58">
        <f t="shared" si="4"/>
        <v>0</v>
      </c>
    </row>
    <row r="9" spans="1:18" ht="29.25" hidden="1" customHeight="1" outlineLevel="1" x14ac:dyDescent="0.25">
      <c r="A9" s="105"/>
      <c r="B9" s="24"/>
      <c r="C9" s="24"/>
      <c r="D9" s="30" t="s">
        <v>60</v>
      </c>
      <c r="E9" s="59"/>
      <c r="F9" s="39">
        <f>IF(OR(E9=0,E9=""),0,E9-F8)</f>
        <v>0</v>
      </c>
      <c r="G9" s="40">
        <f t="shared" ref="G9:H9" si="5">IF(OR(F9=0,F9=""),0,F9-G8)</f>
        <v>0</v>
      </c>
      <c r="H9" s="40">
        <f t="shared" si="5"/>
        <v>0</v>
      </c>
      <c r="I9" s="41">
        <f t="shared" ref="I9" si="6">IF(OR(H9=0,H9=""),0,H9-I8)</f>
        <v>0</v>
      </c>
      <c r="J9" s="39">
        <f t="shared" ref="J9" si="7">IF(OR(I9=0,I9=""),0,I9-J8)</f>
        <v>0</v>
      </c>
      <c r="K9" s="40">
        <f t="shared" ref="K9" si="8">IF(OR(J9=0,J9=""),0,J9-K8)</f>
        <v>0</v>
      </c>
      <c r="L9" s="40">
        <f t="shared" ref="L9" si="9">IF(OR(K9=0,K9=""),0,K9-L8)</f>
        <v>0</v>
      </c>
      <c r="M9" s="40">
        <f t="shared" ref="M9" si="10">IF(OR(L9=0,L9=""),0,L9-M8)</f>
        <v>0</v>
      </c>
      <c r="N9" s="40">
        <f t="shared" ref="N9" si="11">IF(OR(M9=0,M9=""),0,M9-N8)</f>
        <v>0</v>
      </c>
      <c r="O9" s="40">
        <f t="shared" ref="O9" si="12">IF(OR(N9=0,N9=""),0,N9-O8)</f>
        <v>0</v>
      </c>
      <c r="P9" s="40">
        <f t="shared" ref="P9" si="13">IF(OR(O9=0,O9=""),0,O9-P8)</f>
        <v>0</v>
      </c>
      <c r="Q9" s="41">
        <f t="shared" ref="Q9" si="14">IF(OR(P9=0,P9=""),0,P9-Q8)</f>
        <v>0</v>
      </c>
      <c r="R9" s="41">
        <f t="shared" ref="R9" si="15">Q9</f>
        <v>0</v>
      </c>
    </row>
    <row r="10" spans="1:18" ht="29.25" hidden="1" customHeight="1" outlineLevel="1" x14ac:dyDescent="0.25">
      <c r="A10" s="105"/>
      <c r="B10" s="25"/>
      <c r="C10" s="26"/>
      <c r="D10" s="34" t="s">
        <v>61</v>
      </c>
      <c r="E10" s="60"/>
      <c r="F10" s="42"/>
      <c r="G10" s="43"/>
      <c r="H10" s="43"/>
      <c r="I10" s="44"/>
      <c r="J10" s="42"/>
      <c r="K10" s="43"/>
      <c r="L10" s="43"/>
      <c r="M10" s="43"/>
      <c r="N10" s="43"/>
      <c r="O10" s="43"/>
      <c r="P10" s="43"/>
      <c r="Q10" s="44"/>
      <c r="R10" s="44">
        <f t="shared" ref="R10:R11" si="16">SUM(F10:Q10)</f>
        <v>0</v>
      </c>
    </row>
    <row r="11" spans="1:18" ht="29.25" hidden="1" customHeight="1" outlineLevel="1" x14ac:dyDescent="0.25">
      <c r="A11" s="105"/>
      <c r="B11" s="100"/>
      <c r="C11" s="24"/>
      <c r="D11" s="35" t="s">
        <v>59</v>
      </c>
      <c r="E11" s="89"/>
      <c r="F11" s="36"/>
      <c r="G11" s="37"/>
      <c r="H11" s="37"/>
      <c r="I11" s="38"/>
      <c r="J11" s="36"/>
      <c r="K11" s="37"/>
      <c r="L11" s="37"/>
      <c r="M11" s="37"/>
      <c r="N11" s="37"/>
      <c r="O11" s="37"/>
      <c r="P11" s="37"/>
      <c r="Q11" s="38"/>
      <c r="R11" s="61">
        <f t="shared" si="16"/>
        <v>0</v>
      </c>
    </row>
    <row r="12" spans="1:18" ht="29.25" hidden="1" customHeight="1" outlineLevel="1" x14ac:dyDescent="0.25">
      <c r="A12" s="105"/>
      <c r="B12" s="24"/>
      <c r="C12" s="24"/>
      <c r="D12" s="30" t="s">
        <v>60</v>
      </c>
      <c r="E12" s="59"/>
      <c r="F12" s="39">
        <f t="shared" ref="F12" si="17">IF(OR(E12=0,E12=""),0,E12-F11)</f>
        <v>0</v>
      </c>
      <c r="G12" s="40">
        <f t="shared" ref="G12" si="18">IF(OR(F12=0,F12=""),0,F12-G11)</f>
        <v>0</v>
      </c>
      <c r="H12" s="40">
        <f t="shared" ref="H12" si="19">IF(OR(G12=0,G12=""),0,G12-H11)</f>
        <v>0</v>
      </c>
      <c r="I12" s="41">
        <f t="shared" ref="I12" si="20">IF(OR(H12=0,H12=""),0,H12-I11)</f>
        <v>0</v>
      </c>
      <c r="J12" s="39">
        <f t="shared" ref="J12" si="21">IF(OR(I12=0,I12=""),0,I12-J11)</f>
        <v>0</v>
      </c>
      <c r="K12" s="40">
        <f t="shared" ref="K12" si="22">IF(OR(J12=0,J12=""),0,J12-K11)</f>
        <v>0</v>
      </c>
      <c r="L12" s="40">
        <f t="shared" ref="L12" si="23">IF(OR(K12=0,K12=""),0,K12-L11)</f>
        <v>0</v>
      </c>
      <c r="M12" s="40">
        <f t="shared" ref="M12" si="24">IF(OR(L12=0,L12=""),0,L12-M11)</f>
        <v>0</v>
      </c>
      <c r="N12" s="40">
        <f t="shared" ref="N12" si="25">IF(OR(M12=0,M12=""),0,M12-N11)</f>
        <v>0</v>
      </c>
      <c r="O12" s="40">
        <f t="shared" ref="O12" si="26">IF(OR(N12=0,N12=""),0,N12-O11)</f>
        <v>0</v>
      </c>
      <c r="P12" s="40">
        <f t="shared" ref="P12" si="27">IF(OR(O12=0,O12=""),0,O12-P11)</f>
        <v>0</v>
      </c>
      <c r="Q12" s="41">
        <f t="shared" ref="Q12" si="28">IF(OR(P12=0,P12=""),0,P12-Q11)</f>
        <v>0</v>
      </c>
      <c r="R12" s="41">
        <f t="shared" ref="R12" si="29">Q12</f>
        <v>0</v>
      </c>
    </row>
    <row r="13" spans="1:18" ht="29.25" hidden="1" customHeight="1" outlineLevel="1" x14ac:dyDescent="0.25">
      <c r="A13" s="105"/>
      <c r="B13" s="24"/>
      <c r="C13" s="98"/>
      <c r="D13" s="33" t="s">
        <v>61</v>
      </c>
      <c r="E13" s="99"/>
      <c r="F13" s="42"/>
      <c r="G13" s="43"/>
      <c r="H13" s="43"/>
      <c r="I13" s="44"/>
      <c r="J13" s="42"/>
      <c r="K13" s="43"/>
      <c r="L13" s="43"/>
      <c r="M13" s="43"/>
      <c r="N13" s="43"/>
      <c r="O13" s="43"/>
      <c r="P13" s="43"/>
      <c r="Q13" s="44"/>
      <c r="R13" s="50">
        <f t="shared" ref="R13:R14" si="30">SUM(F13:Q13)</f>
        <v>0</v>
      </c>
    </row>
    <row r="14" spans="1:18" ht="29.25" hidden="1" customHeight="1" outlineLevel="1" x14ac:dyDescent="0.25">
      <c r="A14" s="105"/>
      <c r="B14" s="27"/>
      <c r="C14" s="23"/>
      <c r="D14" s="29" t="s">
        <v>59</v>
      </c>
      <c r="E14" s="88"/>
      <c r="F14" s="36"/>
      <c r="G14" s="37"/>
      <c r="H14" s="37"/>
      <c r="I14" s="38"/>
      <c r="J14" s="36"/>
      <c r="K14" s="37"/>
      <c r="L14" s="37"/>
      <c r="M14" s="37"/>
      <c r="N14" s="37"/>
      <c r="O14" s="37"/>
      <c r="P14" s="37"/>
      <c r="Q14" s="38"/>
      <c r="R14" s="58">
        <f t="shared" si="30"/>
        <v>0</v>
      </c>
    </row>
    <row r="15" spans="1:18" ht="29.25" hidden="1" customHeight="1" outlineLevel="1" x14ac:dyDescent="0.25">
      <c r="A15" s="105"/>
      <c r="B15" s="24"/>
      <c r="C15" s="24"/>
      <c r="D15" s="30" t="s">
        <v>60</v>
      </c>
      <c r="E15" s="59"/>
      <c r="F15" s="39">
        <f t="shared" ref="F15" si="31">IF(OR(E15=0,E15=""),0,E15-F14)</f>
        <v>0</v>
      </c>
      <c r="G15" s="40">
        <f t="shared" ref="G15" si="32">IF(OR(F15=0,F15=""),0,F15-G14)</f>
        <v>0</v>
      </c>
      <c r="H15" s="40">
        <f t="shared" ref="H15" si="33">IF(OR(G15=0,G15=""),0,G15-H14)</f>
        <v>0</v>
      </c>
      <c r="I15" s="41">
        <f t="shared" ref="I15" si="34">IF(OR(H15=0,H15=""),0,H15-I14)</f>
        <v>0</v>
      </c>
      <c r="J15" s="39">
        <f t="shared" ref="J15" si="35">IF(OR(I15=0,I15=""),0,I15-J14)</f>
        <v>0</v>
      </c>
      <c r="K15" s="40">
        <f t="shared" ref="K15" si="36">IF(OR(J15=0,J15=""),0,J15-K14)</f>
        <v>0</v>
      </c>
      <c r="L15" s="40">
        <f t="shared" ref="L15" si="37">IF(OR(K15=0,K15=""),0,K15-L14)</f>
        <v>0</v>
      </c>
      <c r="M15" s="40">
        <f t="shared" ref="M15" si="38">IF(OR(L15=0,L15=""),0,L15-M14)</f>
        <v>0</v>
      </c>
      <c r="N15" s="40">
        <f t="shared" ref="N15" si="39">IF(OR(M15=0,M15=""),0,M15-N14)</f>
        <v>0</v>
      </c>
      <c r="O15" s="40">
        <f t="shared" ref="O15" si="40">IF(OR(N15=0,N15=""),0,N15-O14)</f>
        <v>0</v>
      </c>
      <c r="P15" s="40">
        <f t="shared" ref="P15" si="41">IF(OR(O15=0,O15=""),0,O15-P14)</f>
        <v>0</v>
      </c>
      <c r="Q15" s="41">
        <f t="shared" ref="Q15" si="42">IF(OR(P15=0,P15=""),0,P15-Q14)</f>
        <v>0</v>
      </c>
      <c r="R15" s="41">
        <f t="shared" ref="R15" si="43">Q15</f>
        <v>0</v>
      </c>
    </row>
    <row r="16" spans="1:18" ht="29.25" hidden="1" customHeight="1" outlineLevel="1" x14ac:dyDescent="0.25">
      <c r="A16" s="105"/>
      <c r="B16" s="25"/>
      <c r="C16" s="26"/>
      <c r="D16" s="34" t="s">
        <v>61</v>
      </c>
      <c r="E16" s="60"/>
      <c r="F16" s="42"/>
      <c r="G16" s="43"/>
      <c r="H16" s="43"/>
      <c r="I16" s="44"/>
      <c r="J16" s="42"/>
      <c r="K16" s="43"/>
      <c r="L16" s="43"/>
      <c r="M16" s="43"/>
      <c r="N16" s="43"/>
      <c r="O16" s="43"/>
      <c r="P16" s="43"/>
      <c r="Q16" s="44"/>
      <c r="R16" s="44">
        <f t="shared" ref="R16" si="44">SUM(F16:Q16)</f>
        <v>0</v>
      </c>
    </row>
    <row r="17" spans="1:18" ht="29.25" customHeight="1" collapsed="1" x14ac:dyDescent="0.25">
      <c r="A17" s="105"/>
      <c r="B17" s="108" t="s">
        <v>64</v>
      </c>
      <c r="C17" s="109"/>
      <c r="D17" s="90" t="s">
        <v>59</v>
      </c>
      <c r="E17" s="88"/>
      <c r="F17" s="91">
        <f>F2+F5+F8+F11+F14</f>
        <v>797471</v>
      </c>
      <c r="G17" s="92">
        <f t="shared" ref="G17:R17" si="45">G2+G5+G8+G11+G14</f>
        <v>798900</v>
      </c>
      <c r="H17" s="92">
        <f t="shared" si="45"/>
        <v>1610837</v>
      </c>
      <c r="I17" s="93">
        <f t="shared" si="45"/>
        <v>1613031</v>
      </c>
      <c r="J17" s="91">
        <f t="shared" si="45"/>
        <v>1615228</v>
      </c>
      <c r="K17" s="92">
        <f t="shared" si="45"/>
        <v>1617428</v>
      </c>
      <c r="L17" s="92">
        <f t="shared" si="45"/>
        <v>1619632</v>
      </c>
      <c r="M17" s="92">
        <f t="shared" si="45"/>
        <v>1621839</v>
      </c>
      <c r="N17" s="92">
        <f t="shared" si="45"/>
        <v>1624049</v>
      </c>
      <c r="O17" s="92">
        <f t="shared" si="45"/>
        <v>1626263</v>
      </c>
      <c r="P17" s="92">
        <f t="shared" si="45"/>
        <v>1628480</v>
      </c>
      <c r="Q17" s="93">
        <f t="shared" si="45"/>
        <v>1630700</v>
      </c>
      <c r="R17" s="93">
        <f t="shared" si="45"/>
        <v>17803858</v>
      </c>
    </row>
    <row r="18" spans="1:18" ht="29.25" customHeight="1" x14ac:dyDescent="0.25">
      <c r="A18" s="106"/>
      <c r="B18" s="110"/>
      <c r="C18" s="110"/>
      <c r="D18" s="31" t="s">
        <v>60</v>
      </c>
      <c r="E18" s="62">
        <f t="shared" ref="E18:R19" si="46">E3+E6+E9+E12+E15</f>
        <v>72221411</v>
      </c>
      <c r="F18" s="51">
        <f t="shared" si="46"/>
        <v>71423940</v>
      </c>
      <c r="G18" s="52">
        <f t="shared" si="46"/>
        <v>120625040</v>
      </c>
      <c r="H18" s="52">
        <f t="shared" si="46"/>
        <v>119014203</v>
      </c>
      <c r="I18" s="53">
        <f t="shared" si="46"/>
        <v>117401172</v>
      </c>
      <c r="J18" s="51">
        <f t="shared" si="46"/>
        <v>115785944</v>
      </c>
      <c r="K18" s="52">
        <f t="shared" si="46"/>
        <v>114168516</v>
      </c>
      <c r="L18" s="52">
        <f t="shared" si="46"/>
        <v>112548884</v>
      </c>
      <c r="M18" s="52">
        <f t="shared" si="46"/>
        <v>110927045</v>
      </c>
      <c r="N18" s="52">
        <f t="shared" si="46"/>
        <v>109302996</v>
      </c>
      <c r="O18" s="52">
        <f t="shared" si="46"/>
        <v>107676733</v>
      </c>
      <c r="P18" s="52">
        <f t="shared" si="46"/>
        <v>106048253</v>
      </c>
      <c r="Q18" s="53">
        <f t="shared" si="46"/>
        <v>104417553</v>
      </c>
      <c r="R18" s="53">
        <f t="shared" si="46"/>
        <v>104417553</v>
      </c>
    </row>
    <row r="19" spans="1:18" ht="29.25" customHeight="1" x14ac:dyDescent="0.25">
      <c r="A19" s="107"/>
      <c r="B19" s="111"/>
      <c r="C19" s="111"/>
      <c r="D19" s="32" t="s">
        <v>61</v>
      </c>
      <c r="E19" s="60"/>
      <c r="F19" s="54">
        <f t="shared" si="46"/>
        <v>129396</v>
      </c>
      <c r="G19" s="55">
        <f t="shared" si="46"/>
        <v>127967</v>
      </c>
      <c r="H19" s="55">
        <f t="shared" si="46"/>
        <v>173411</v>
      </c>
      <c r="I19" s="56">
        <f t="shared" si="46"/>
        <v>171217</v>
      </c>
      <c r="J19" s="54">
        <f t="shared" si="46"/>
        <v>169020</v>
      </c>
      <c r="K19" s="55">
        <f t="shared" si="46"/>
        <v>166820</v>
      </c>
      <c r="L19" s="55">
        <f t="shared" si="46"/>
        <v>164616</v>
      </c>
      <c r="M19" s="55">
        <f t="shared" si="46"/>
        <v>162409</v>
      </c>
      <c r="N19" s="55">
        <f t="shared" si="46"/>
        <v>160199</v>
      </c>
      <c r="O19" s="55">
        <f t="shared" si="46"/>
        <v>157985</v>
      </c>
      <c r="P19" s="55">
        <f t="shared" si="46"/>
        <v>155768</v>
      </c>
      <c r="Q19" s="56">
        <f t="shared" si="46"/>
        <v>153548</v>
      </c>
      <c r="R19" s="56">
        <f t="shared" si="46"/>
        <v>1892356</v>
      </c>
    </row>
    <row r="20" spans="1:18" ht="29.25" customHeight="1" x14ac:dyDescent="0.25">
      <c r="A20" s="112" t="s">
        <v>45</v>
      </c>
      <c r="B20" s="28">
        <v>2</v>
      </c>
      <c r="C20" s="23" t="s">
        <v>8</v>
      </c>
      <c r="D20" s="29" t="s">
        <v>59</v>
      </c>
      <c r="E20" s="88"/>
      <c r="F20" s="36"/>
      <c r="G20" s="37"/>
      <c r="H20" s="37"/>
      <c r="I20" s="38"/>
      <c r="J20" s="36"/>
      <c r="K20" s="37"/>
      <c r="L20" s="37"/>
      <c r="M20" s="37"/>
      <c r="N20" s="37"/>
      <c r="O20" s="37"/>
      <c r="P20" s="37"/>
      <c r="Q20" s="38"/>
      <c r="R20" s="38">
        <f t="shared" ref="R20" si="47">SUM(F20:Q20)</f>
        <v>0</v>
      </c>
    </row>
    <row r="21" spans="1:18" ht="29.25" customHeight="1" x14ac:dyDescent="0.25">
      <c r="A21" s="113"/>
      <c r="B21" s="24"/>
      <c r="C21" s="24" t="s">
        <v>62</v>
      </c>
      <c r="D21" s="30" t="s">
        <v>60</v>
      </c>
      <c r="E21" s="59">
        <v>0</v>
      </c>
      <c r="F21" s="39">
        <v>20000000</v>
      </c>
      <c r="G21" s="40">
        <f t="shared" ref="G21" si="48">IF(OR(F21=0,F21=""),0,F21-G20)</f>
        <v>20000000</v>
      </c>
      <c r="H21" s="40">
        <f t="shared" ref="H21" si="49">IF(OR(G21=0,G21=""),0,G21-H20)</f>
        <v>20000000</v>
      </c>
      <c r="I21" s="41">
        <f t="shared" ref="I21" si="50">IF(OR(H21=0,H21=""),0,H21-I20)</f>
        <v>20000000</v>
      </c>
      <c r="J21" s="39">
        <f t="shared" ref="J21" si="51">IF(OR(I21=0,I21=""),0,I21-J20)</f>
        <v>20000000</v>
      </c>
      <c r="K21" s="40">
        <f t="shared" ref="K21" si="52">IF(OR(J21=0,J21=""),0,J21-K20)</f>
        <v>20000000</v>
      </c>
      <c r="L21" s="40">
        <f t="shared" ref="L21" si="53">IF(OR(K21=0,K21=""),0,K21-L20)</f>
        <v>20000000</v>
      </c>
      <c r="M21" s="40">
        <f t="shared" ref="M21" si="54">IF(OR(L21=0,L21=""),0,L21-M20)</f>
        <v>20000000</v>
      </c>
      <c r="N21" s="40">
        <f t="shared" ref="N21" si="55">IF(OR(M21=0,M21=""),0,M21-N20)</f>
        <v>20000000</v>
      </c>
      <c r="O21" s="40">
        <f t="shared" ref="O21" si="56">IF(OR(N21=0,N21=""),0,N21-O20)</f>
        <v>20000000</v>
      </c>
      <c r="P21" s="40">
        <f t="shared" ref="P21" si="57">IF(OR(O21=0,O21=""),0,O21-P20)</f>
        <v>20000000</v>
      </c>
      <c r="Q21" s="41">
        <f t="shared" ref="Q21" si="58">IF(OR(P21=0,P21=""),0,P21-Q20)</f>
        <v>20000000</v>
      </c>
      <c r="R21" s="41">
        <f t="shared" ref="R21" si="59">Q21</f>
        <v>20000000</v>
      </c>
    </row>
    <row r="22" spans="1:18" ht="29.25" customHeight="1" x14ac:dyDescent="0.25">
      <c r="A22" s="113"/>
      <c r="B22" s="25"/>
      <c r="C22" s="26">
        <v>2000</v>
      </c>
      <c r="D22" s="34" t="s">
        <v>61</v>
      </c>
      <c r="E22" s="60"/>
      <c r="F22" s="42">
        <v>500000</v>
      </c>
      <c r="G22" s="43"/>
      <c r="H22" s="43"/>
      <c r="I22" s="44"/>
      <c r="J22" s="42"/>
      <c r="K22" s="43"/>
      <c r="L22" s="43"/>
      <c r="M22" s="43"/>
      <c r="N22" s="43"/>
      <c r="O22" s="43"/>
      <c r="P22" s="43"/>
      <c r="Q22" s="44"/>
      <c r="R22" s="44">
        <f t="shared" ref="R22:R23" si="60">SUM(F22:Q22)</f>
        <v>500000</v>
      </c>
    </row>
    <row r="23" spans="1:18" ht="29.25" hidden="1" customHeight="1" outlineLevel="1" x14ac:dyDescent="0.25">
      <c r="A23" s="114"/>
      <c r="B23" s="27"/>
      <c r="C23" s="23"/>
      <c r="D23" s="29" t="s">
        <v>59</v>
      </c>
      <c r="E23" s="88"/>
      <c r="F23" s="36"/>
      <c r="G23" s="37"/>
      <c r="H23" s="37"/>
      <c r="I23" s="38"/>
      <c r="J23" s="36"/>
      <c r="K23" s="37"/>
      <c r="L23" s="37"/>
      <c r="M23" s="37"/>
      <c r="N23" s="37"/>
      <c r="O23" s="37"/>
      <c r="P23" s="37"/>
      <c r="Q23" s="38"/>
      <c r="R23" s="58">
        <f t="shared" si="60"/>
        <v>0</v>
      </c>
    </row>
    <row r="24" spans="1:18" ht="29.25" hidden="1" customHeight="1" outlineLevel="1" x14ac:dyDescent="0.25">
      <c r="A24" s="114"/>
      <c r="B24" s="24"/>
      <c r="C24" s="24"/>
      <c r="D24" s="30" t="s">
        <v>60</v>
      </c>
      <c r="E24" s="59"/>
      <c r="F24" s="39">
        <f t="shared" ref="F24" si="61">IF(OR(E24=0,E24=""),0,E24-F23)</f>
        <v>0</v>
      </c>
      <c r="G24" s="40">
        <f t="shared" ref="G24" si="62">IF(OR(F24=0,F24=""),0,F24-G23)</f>
        <v>0</v>
      </c>
      <c r="H24" s="40">
        <f t="shared" ref="H24" si="63">IF(OR(G24=0,G24=""),0,G24-H23)</f>
        <v>0</v>
      </c>
      <c r="I24" s="41">
        <f t="shared" ref="I24" si="64">IF(OR(H24=0,H24=""),0,H24-I23)</f>
        <v>0</v>
      </c>
      <c r="J24" s="39">
        <f t="shared" ref="J24" si="65">IF(OR(I24=0,I24=""),0,I24-J23)</f>
        <v>0</v>
      </c>
      <c r="K24" s="40">
        <f t="shared" ref="K24" si="66">IF(OR(J24=0,J24=""),0,J24-K23)</f>
        <v>0</v>
      </c>
      <c r="L24" s="40">
        <f t="shared" ref="L24" si="67">IF(OR(K24=0,K24=""),0,K24-L23)</f>
        <v>0</v>
      </c>
      <c r="M24" s="40">
        <f t="shared" ref="M24" si="68">IF(OR(L24=0,L24=""),0,L24-M23)</f>
        <v>0</v>
      </c>
      <c r="N24" s="40">
        <f t="shared" ref="N24" si="69">IF(OR(M24=0,M24=""),0,M24-N23)</f>
        <v>0</v>
      </c>
      <c r="O24" s="40">
        <f t="shared" ref="O24" si="70">IF(OR(N24=0,N24=""),0,N24-O23)</f>
        <v>0</v>
      </c>
      <c r="P24" s="40">
        <f t="shared" ref="P24" si="71">IF(OR(O24=0,O24=""),0,O24-P23)</f>
        <v>0</v>
      </c>
      <c r="Q24" s="41">
        <f t="shared" ref="Q24" si="72">IF(OR(P24=0,P24=""),0,P24-Q23)</f>
        <v>0</v>
      </c>
      <c r="R24" s="41">
        <f t="shared" ref="R24" si="73">Q24</f>
        <v>0</v>
      </c>
    </row>
    <row r="25" spans="1:18" ht="29.25" hidden="1" customHeight="1" outlineLevel="1" x14ac:dyDescent="0.25">
      <c r="A25" s="114"/>
      <c r="B25" s="25"/>
      <c r="C25" s="26"/>
      <c r="D25" s="34" t="s">
        <v>61</v>
      </c>
      <c r="E25" s="60"/>
      <c r="F25" s="42"/>
      <c r="G25" s="43"/>
      <c r="H25" s="43"/>
      <c r="I25" s="44"/>
      <c r="J25" s="42"/>
      <c r="K25" s="43"/>
      <c r="L25" s="43"/>
      <c r="M25" s="43"/>
      <c r="N25" s="43"/>
      <c r="O25" s="43"/>
      <c r="P25" s="43"/>
      <c r="Q25" s="44"/>
      <c r="R25" s="44">
        <f t="shared" ref="R25" si="74">SUM(F25:Q25)</f>
        <v>0</v>
      </c>
    </row>
    <row r="26" spans="1:18" ht="29.25" customHeight="1" collapsed="1" x14ac:dyDescent="0.25">
      <c r="A26" s="114"/>
      <c r="B26" s="115" t="s">
        <v>65</v>
      </c>
      <c r="C26" s="115"/>
      <c r="D26" s="94" t="s">
        <v>59</v>
      </c>
      <c r="E26" s="88"/>
      <c r="F26" s="95">
        <f>F20+F23</f>
        <v>0</v>
      </c>
      <c r="G26" s="96">
        <f t="shared" ref="G26:R26" si="75">G20+G23</f>
        <v>0</v>
      </c>
      <c r="H26" s="96">
        <f t="shared" si="75"/>
        <v>0</v>
      </c>
      <c r="I26" s="97">
        <f t="shared" si="75"/>
        <v>0</v>
      </c>
      <c r="J26" s="95">
        <f t="shared" si="75"/>
        <v>0</v>
      </c>
      <c r="K26" s="96">
        <f t="shared" si="75"/>
        <v>0</v>
      </c>
      <c r="L26" s="96">
        <f t="shared" si="75"/>
        <v>0</v>
      </c>
      <c r="M26" s="96">
        <f t="shared" si="75"/>
        <v>0</v>
      </c>
      <c r="N26" s="96">
        <f t="shared" si="75"/>
        <v>0</v>
      </c>
      <c r="O26" s="96">
        <f t="shared" si="75"/>
        <v>0</v>
      </c>
      <c r="P26" s="96">
        <f t="shared" si="75"/>
        <v>0</v>
      </c>
      <c r="Q26" s="97">
        <f t="shared" si="75"/>
        <v>0</v>
      </c>
      <c r="R26" s="97">
        <f t="shared" si="75"/>
        <v>0</v>
      </c>
    </row>
    <row r="27" spans="1:18" ht="29.25" customHeight="1" x14ac:dyDescent="0.25">
      <c r="A27" s="106"/>
      <c r="B27" s="116"/>
      <c r="C27" s="116"/>
      <c r="D27" s="63" t="s">
        <v>60</v>
      </c>
      <c r="E27" s="64">
        <f t="shared" ref="E27:R28" si="76">E21+E24</f>
        <v>0</v>
      </c>
      <c r="F27" s="65">
        <f t="shared" si="76"/>
        <v>20000000</v>
      </c>
      <c r="G27" s="66">
        <f t="shared" si="76"/>
        <v>20000000</v>
      </c>
      <c r="H27" s="66">
        <f t="shared" si="76"/>
        <v>20000000</v>
      </c>
      <c r="I27" s="67">
        <f t="shared" si="76"/>
        <v>20000000</v>
      </c>
      <c r="J27" s="65">
        <f t="shared" si="76"/>
        <v>20000000</v>
      </c>
      <c r="K27" s="66">
        <f t="shared" si="76"/>
        <v>20000000</v>
      </c>
      <c r="L27" s="66">
        <f t="shared" si="76"/>
        <v>20000000</v>
      </c>
      <c r="M27" s="66">
        <f t="shared" si="76"/>
        <v>20000000</v>
      </c>
      <c r="N27" s="66">
        <f t="shared" si="76"/>
        <v>20000000</v>
      </c>
      <c r="O27" s="66">
        <f t="shared" si="76"/>
        <v>20000000</v>
      </c>
      <c r="P27" s="66">
        <f t="shared" si="76"/>
        <v>20000000</v>
      </c>
      <c r="Q27" s="67">
        <f t="shared" si="76"/>
        <v>20000000</v>
      </c>
      <c r="R27" s="67">
        <f t="shared" si="76"/>
        <v>20000000</v>
      </c>
    </row>
    <row r="28" spans="1:18" ht="29.25" customHeight="1" x14ac:dyDescent="0.25">
      <c r="A28" s="107"/>
      <c r="B28" s="117"/>
      <c r="C28" s="117"/>
      <c r="D28" s="68" t="s">
        <v>61</v>
      </c>
      <c r="E28" s="60"/>
      <c r="F28" s="69">
        <f t="shared" si="76"/>
        <v>500000</v>
      </c>
      <c r="G28" s="70">
        <f t="shared" si="76"/>
        <v>0</v>
      </c>
      <c r="H28" s="70">
        <f t="shared" si="76"/>
        <v>0</v>
      </c>
      <c r="I28" s="71">
        <f t="shared" si="76"/>
        <v>0</v>
      </c>
      <c r="J28" s="69">
        <f t="shared" si="76"/>
        <v>0</v>
      </c>
      <c r="K28" s="70">
        <f t="shared" si="76"/>
        <v>0</v>
      </c>
      <c r="L28" s="70">
        <f t="shared" si="76"/>
        <v>0</v>
      </c>
      <c r="M28" s="70">
        <f t="shared" si="76"/>
        <v>0</v>
      </c>
      <c r="N28" s="70">
        <f t="shared" si="76"/>
        <v>0</v>
      </c>
      <c r="O28" s="70">
        <f t="shared" si="76"/>
        <v>0</v>
      </c>
      <c r="P28" s="70">
        <f t="shared" si="76"/>
        <v>0</v>
      </c>
      <c r="Q28" s="71">
        <f t="shared" si="76"/>
        <v>0</v>
      </c>
      <c r="R28" s="71">
        <f t="shared" si="76"/>
        <v>500000</v>
      </c>
    </row>
    <row r="29" spans="1:18" ht="29.25" customHeight="1" x14ac:dyDescent="0.25">
      <c r="A29" s="81"/>
      <c r="B29" s="101" t="s">
        <v>66</v>
      </c>
      <c r="C29" s="101"/>
      <c r="D29" s="82" t="s">
        <v>59</v>
      </c>
      <c r="E29" s="88"/>
      <c r="F29" s="83">
        <f t="shared" ref="F29:R29" si="77">F17+F26</f>
        <v>797471</v>
      </c>
      <c r="G29" s="84">
        <f t="shared" si="77"/>
        <v>798900</v>
      </c>
      <c r="H29" s="84">
        <f t="shared" si="77"/>
        <v>1610837</v>
      </c>
      <c r="I29" s="85">
        <f t="shared" si="77"/>
        <v>1613031</v>
      </c>
      <c r="J29" s="83">
        <f t="shared" si="77"/>
        <v>1615228</v>
      </c>
      <c r="K29" s="84">
        <f t="shared" si="77"/>
        <v>1617428</v>
      </c>
      <c r="L29" s="84">
        <f t="shared" si="77"/>
        <v>1619632</v>
      </c>
      <c r="M29" s="84">
        <f t="shared" si="77"/>
        <v>1621839</v>
      </c>
      <c r="N29" s="84">
        <f t="shared" si="77"/>
        <v>1624049</v>
      </c>
      <c r="O29" s="84">
        <f t="shared" si="77"/>
        <v>1626263</v>
      </c>
      <c r="P29" s="84">
        <f t="shared" si="77"/>
        <v>1628480</v>
      </c>
      <c r="Q29" s="85">
        <f t="shared" si="77"/>
        <v>1630700</v>
      </c>
      <c r="R29" s="85">
        <f t="shared" si="77"/>
        <v>17803858</v>
      </c>
    </row>
    <row r="30" spans="1:18" ht="29.25" customHeight="1" x14ac:dyDescent="0.25">
      <c r="A30" s="86"/>
      <c r="B30" s="102"/>
      <c r="C30" s="102"/>
      <c r="D30" s="72" t="s">
        <v>60</v>
      </c>
      <c r="E30" s="73">
        <f>E18+E27</f>
        <v>72221411</v>
      </c>
      <c r="F30" s="74">
        <f t="shared" ref="F30:R30" si="78">F18+F27</f>
        <v>91423940</v>
      </c>
      <c r="G30" s="75">
        <f t="shared" si="78"/>
        <v>140625040</v>
      </c>
      <c r="H30" s="75">
        <f t="shared" si="78"/>
        <v>139014203</v>
      </c>
      <c r="I30" s="76">
        <f t="shared" si="78"/>
        <v>137401172</v>
      </c>
      <c r="J30" s="74">
        <f t="shared" si="78"/>
        <v>135785944</v>
      </c>
      <c r="K30" s="75">
        <f t="shared" si="78"/>
        <v>134168516</v>
      </c>
      <c r="L30" s="75">
        <f t="shared" si="78"/>
        <v>132548884</v>
      </c>
      <c r="M30" s="75">
        <f t="shared" si="78"/>
        <v>130927045</v>
      </c>
      <c r="N30" s="75">
        <f t="shared" si="78"/>
        <v>129302996</v>
      </c>
      <c r="O30" s="75">
        <f t="shared" si="78"/>
        <v>127676733</v>
      </c>
      <c r="P30" s="75">
        <f t="shared" si="78"/>
        <v>126048253</v>
      </c>
      <c r="Q30" s="76">
        <f t="shared" si="78"/>
        <v>124417553</v>
      </c>
      <c r="R30" s="76">
        <f t="shared" si="78"/>
        <v>124417553</v>
      </c>
    </row>
    <row r="31" spans="1:18" ht="29.25" customHeight="1" x14ac:dyDescent="0.25">
      <c r="A31" s="87"/>
      <c r="B31" s="103"/>
      <c r="C31" s="103"/>
      <c r="D31" s="77" t="s">
        <v>61</v>
      </c>
      <c r="E31" s="60"/>
      <c r="F31" s="78">
        <f t="shared" ref="F31:R31" si="79">F19+F28</f>
        <v>629396</v>
      </c>
      <c r="G31" s="79">
        <f t="shared" si="79"/>
        <v>127967</v>
      </c>
      <c r="H31" s="79">
        <f t="shared" si="79"/>
        <v>173411</v>
      </c>
      <c r="I31" s="80">
        <f t="shared" si="79"/>
        <v>171217</v>
      </c>
      <c r="J31" s="78">
        <f t="shared" si="79"/>
        <v>169020</v>
      </c>
      <c r="K31" s="79">
        <f t="shared" si="79"/>
        <v>166820</v>
      </c>
      <c r="L31" s="79">
        <f t="shared" si="79"/>
        <v>164616</v>
      </c>
      <c r="M31" s="79">
        <f t="shared" si="79"/>
        <v>162409</v>
      </c>
      <c r="N31" s="79">
        <f t="shared" si="79"/>
        <v>160199</v>
      </c>
      <c r="O31" s="79">
        <f t="shared" si="79"/>
        <v>157985</v>
      </c>
      <c r="P31" s="79">
        <f t="shared" si="79"/>
        <v>155768</v>
      </c>
      <c r="Q31" s="80">
        <f t="shared" si="79"/>
        <v>153548</v>
      </c>
      <c r="R31" s="80">
        <f t="shared" si="79"/>
        <v>2392356</v>
      </c>
    </row>
    <row r="32" spans="1:18" ht="29.25" customHeight="1" x14ac:dyDescent="0.25"/>
    <row r="33" ht="29.25" customHeight="1" x14ac:dyDescent="0.25"/>
    <row r="34" ht="29.25" customHeight="1" x14ac:dyDescent="0.25"/>
    <row r="36" ht="29.25" customHeight="1" x14ac:dyDescent="0.25"/>
    <row r="37" ht="29.25" customHeight="1" x14ac:dyDescent="0.25"/>
    <row r="38" ht="29.25" customHeight="1" x14ac:dyDescent="0.25"/>
    <row r="39" ht="29.25" customHeight="1" x14ac:dyDescent="0.25"/>
    <row r="40" ht="29.25" customHeight="1" x14ac:dyDescent="0.25"/>
    <row r="41" ht="29.25" customHeight="1" x14ac:dyDescent="0.25"/>
    <row r="42" ht="29.25" customHeight="1" x14ac:dyDescent="0.25"/>
    <row r="43" ht="29.25" customHeight="1" x14ac:dyDescent="0.25"/>
    <row r="44" ht="6.75" customHeight="1" x14ac:dyDescent="0.25"/>
    <row r="45" ht="29.25" customHeight="1" x14ac:dyDescent="0.25"/>
    <row r="46" ht="29.25" customHeight="1" x14ac:dyDescent="0.25"/>
    <row r="47" ht="29.25" customHeight="1" x14ac:dyDescent="0.25"/>
    <row r="48" ht="29.25" customHeight="1" x14ac:dyDescent="0.25"/>
    <row r="49" spans="1:1" s="1" customFormat="1" ht="29.25" customHeight="1" x14ac:dyDescent="0.25">
      <c r="A49"/>
    </row>
    <row r="50" spans="1:1" s="1" customFormat="1" ht="29.25" customHeight="1" x14ac:dyDescent="0.25">
      <c r="A50"/>
    </row>
    <row r="51" spans="1:1" s="1" customFormat="1" ht="29.25" customHeight="1" x14ac:dyDescent="0.25">
      <c r="A51"/>
    </row>
    <row r="52" spans="1:1" s="1" customFormat="1" ht="29.25" customHeight="1" x14ac:dyDescent="0.25">
      <c r="A52"/>
    </row>
    <row r="53" spans="1:1" s="1" customFormat="1" ht="29.25" customHeight="1" x14ac:dyDescent="0.25">
      <c r="A53"/>
    </row>
    <row r="54" spans="1:1" s="1" customFormat="1" ht="29.25" customHeight="1" x14ac:dyDescent="0.25">
      <c r="A54"/>
    </row>
    <row r="55" spans="1:1" s="1" customFormat="1" ht="29.25" customHeight="1" x14ac:dyDescent="0.25">
      <c r="A55"/>
    </row>
    <row r="56" spans="1:1" s="1" customFormat="1" ht="29.25" customHeight="1" x14ac:dyDescent="0.25">
      <c r="A56"/>
    </row>
    <row r="57" spans="1:1" s="1" customFormat="1" ht="29.25" customHeight="1" x14ac:dyDescent="0.25">
      <c r="A57"/>
    </row>
    <row r="58" spans="1:1" s="1" customFormat="1" ht="29.25" customHeight="1" x14ac:dyDescent="0.25">
      <c r="A58"/>
    </row>
    <row r="59" spans="1:1" s="1" customFormat="1" ht="29.25" customHeight="1" x14ac:dyDescent="0.25">
      <c r="A59"/>
    </row>
    <row r="60" spans="1:1" s="1" customFormat="1" ht="29.25" customHeight="1" x14ac:dyDescent="0.25">
      <c r="A60"/>
    </row>
    <row r="61" spans="1:1" s="1" customFormat="1" ht="29.25" customHeight="1" x14ac:dyDescent="0.25">
      <c r="A61"/>
    </row>
    <row r="62" spans="1:1" s="1" customFormat="1" ht="29.25" customHeight="1" x14ac:dyDescent="0.25">
      <c r="A62"/>
    </row>
    <row r="63" spans="1:1" s="1" customFormat="1" ht="29.25" customHeight="1" x14ac:dyDescent="0.25">
      <c r="A63"/>
    </row>
    <row r="64" spans="1:1" s="1" customFormat="1" ht="29.25" customHeight="1" x14ac:dyDescent="0.25">
      <c r="A64"/>
    </row>
    <row r="65" spans="1:1" s="1" customFormat="1" ht="29.25" customHeight="1" x14ac:dyDescent="0.25">
      <c r="A65"/>
    </row>
    <row r="66" spans="1:1" s="1" customFormat="1" ht="29.25" customHeight="1" x14ac:dyDescent="0.25">
      <c r="A66"/>
    </row>
    <row r="67" spans="1:1" s="1" customFormat="1" ht="29.25" customHeight="1" x14ac:dyDescent="0.25">
      <c r="A67"/>
    </row>
    <row r="68" spans="1:1" s="1" customFormat="1" ht="29.25" customHeight="1" x14ac:dyDescent="0.25">
      <c r="A68"/>
    </row>
    <row r="69" spans="1:1" s="1" customFormat="1" ht="29.25" customHeight="1" x14ac:dyDescent="0.25">
      <c r="A69"/>
    </row>
    <row r="70" spans="1:1" s="1" customFormat="1" ht="29.25" customHeight="1" x14ac:dyDescent="0.25">
      <c r="A70"/>
    </row>
    <row r="71" spans="1:1" s="1" customFormat="1" ht="29.25" customHeight="1" x14ac:dyDescent="0.25">
      <c r="A71"/>
    </row>
    <row r="72" spans="1:1" s="1" customFormat="1" ht="29.25" customHeight="1" x14ac:dyDescent="0.25">
      <c r="A72"/>
    </row>
    <row r="73" spans="1:1" s="1" customFormat="1" ht="29.25" customHeight="1" x14ac:dyDescent="0.25">
      <c r="A73"/>
    </row>
    <row r="74" spans="1:1" s="1" customFormat="1" ht="29.25" customHeight="1" x14ac:dyDescent="0.25">
      <c r="A74"/>
    </row>
    <row r="75" spans="1:1" s="1" customFormat="1" ht="29.25" customHeight="1" x14ac:dyDescent="0.25">
      <c r="A75"/>
    </row>
    <row r="76" spans="1:1" s="1" customFormat="1" ht="29.25" customHeight="1" x14ac:dyDescent="0.25">
      <c r="A76"/>
    </row>
    <row r="77" spans="1:1" s="1" customFormat="1" ht="29.25" customHeight="1" x14ac:dyDescent="0.25">
      <c r="A77"/>
    </row>
    <row r="78" spans="1:1" s="1" customFormat="1" ht="29.25" customHeight="1" x14ac:dyDescent="0.25">
      <c r="A78"/>
    </row>
    <row r="79" spans="1:1" s="1" customFormat="1" ht="29.25" customHeight="1" x14ac:dyDescent="0.25">
      <c r="A79"/>
    </row>
    <row r="80" spans="1:1" s="1" customFormat="1" ht="29.25" customHeight="1" x14ac:dyDescent="0.25">
      <c r="A80"/>
    </row>
    <row r="81" spans="1:1" s="1" customFormat="1" ht="29.25" customHeight="1" x14ac:dyDescent="0.25">
      <c r="A81"/>
    </row>
    <row r="82" spans="1:1" s="1" customFormat="1" ht="29.25" customHeight="1" x14ac:dyDescent="0.25">
      <c r="A82"/>
    </row>
    <row r="83" spans="1:1" s="1" customFormat="1" ht="29.25" customHeight="1" x14ac:dyDescent="0.25">
      <c r="A83"/>
    </row>
    <row r="84" spans="1:1" s="1" customFormat="1" ht="29.25" customHeight="1" x14ac:dyDescent="0.25">
      <c r="A84"/>
    </row>
    <row r="85" spans="1:1" s="1" customFormat="1" ht="29.25" customHeight="1" x14ac:dyDescent="0.25">
      <c r="A85"/>
    </row>
    <row r="86" spans="1:1" s="1" customFormat="1" ht="29.25" customHeight="1" x14ac:dyDescent="0.25">
      <c r="A86"/>
    </row>
    <row r="87" spans="1:1" s="1" customFormat="1" ht="29.25" customHeight="1" x14ac:dyDescent="0.25">
      <c r="A87"/>
    </row>
  </sheetData>
  <mergeCells count="5">
    <mergeCell ref="B29:C31"/>
    <mergeCell ref="A2:A19"/>
    <mergeCell ref="B17:C19"/>
    <mergeCell ref="A20:A28"/>
    <mergeCell ref="B26:C28"/>
  </mergeCells>
  <phoneticPr fontId="1"/>
  <printOptions horizontalCentered="1"/>
  <pageMargins left="0.11811023622047245" right="0.11811023622047245" top="0.55118110236220474" bottom="0.35433070866141736" header="0.31496062992125984" footer="0.31496062992125984"/>
  <pageSetup paperSize="9" scale="48" orientation="landscape" horizontalDpi="300" verticalDpi="300" r:id="rId1"/>
  <ignoredErrors>
    <ignoredError sqref="R3:R7 R21:R22 R9:R16 R2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融資情報一覧_</vt:lpstr>
      <vt:lpstr>当期返済情報</vt:lpstr>
      <vt:lpstr>当期返済情報!Print_Area</vt:lpstr>
      <vt:lpstr>融資情報一覧_!Print_Area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2026-09-13T08:40:20Z</dcterms:created>
  <dcterms:modified xsi:type="dcterms:W3CDTF">2026-09-13T08:52:11Z</dcterms:modified>
</cp:coreProperties>
</file>